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dalotoole/Desktop/Antiplanner/TPB6/"/>
    </mc:Choice>
  </mc:AlternateContent>
  <xr:revisionPtr revIDLastSave="0" documentId="13_ncr:1_{BED93E41-2307-3B49-9A3C-40199037489C}" xr6:coauthVersionLast="40" xr6:coauthVersionMax="40" xr10:uidLastSave="{00000000-0000-0000-0000-000000000000}"/>
  <bookViews>
    <workbookView xWindow="300" yWindow="460" windowWidth="22140" windowHeight="17540" xr2:uid="{5C8DC150-3AB4-B84F-B133-147148F3A7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8" i="1" l="1"/>
  <c r="O749" i="1"/>
  <c r="N749" i="1"/>
  <c r="N748" i="1"/>
  <c r="AI637" i="1"/>
  <c r="AS637" i="1"/>
  <c r="M643" i="1" l="1"/>
  <c r="M644" i="1"/>
  <c r="M645" i="1"/>
  <c r="M646" i="1"/>
  <c r="M647" i="1"/>
  <c r="M648" i="1"/>
  <c r="M649" i="1"/>
  <c r="M650" i="1"/>
  <c r="L644" i="1"/>
  <c r="L645" i="1"/>
  <c r="L646" i="1"/>
  <c r="L647" i="1"/>
  <c r="L648" i="1"/>
  <c r="L649" i="1"/>
  <c r="L650" i="1"/>
  <c r="L643" i="1"/>
  <c r="AB859" i="1" l="1"/>
  <c r="AA859" i="1"/>
  <c r="AB856" i="1"/>
  <c r="AA856" i="1"/>
  <c r="AC852" i="1"/>
  <c r="AC849" i="1"/>
  <c r="N956" i="1"/>
  <c r="N955" i="1"/>
  <c r="N954" i="1"/>
  <c r="N953" i="1"/>
  <c r="N952" i="1"/>
  <c r="K955" i="1"/>
  <c r="K954" i="1"/>
  <c r="K953" i="1"/>
  <c r="K952" i="1"/>
  <c r="J955" i="1"/>
  <c r="J954" i="1"/>
  <c r="J953" i="1"/>
  <c r="J952" i="1"/>
  <c r="AE631" i="1"/>
  <c r="AF631" i="1"/>
  <c r="AG631" i="1"/>
  <c r="AH631" i="1"/>
  <c r="AI631" i="1"/>
  <c r="AJ631" i="1"/>
  <c r="AK631" i="1"/>
  <c r="AL631" i="1"/>
  <c r="AM631" i="1"/>
  <c r="AN631" i="1"/>
  <c r="AO631" i="1"/>
  <c r="AP631" i="1"/>
  <c r="AQ631" i="1"/>
  <c r="AR631" i="1"/>
  <c r="AS631" i="1"/>
  <c r="AE632" i="1"/>
  <c r="AF632" i="1"/>
  <c r="AG632" i="1"/>
  <c r="AH632" i="1"/>
  <c r="AI632" i="1"/>
  <c r="AJ632" i="1"/>
  <c r="AK632" i="1"/>
  <c r="AL632" i="1"/>
  <c r="AM632" i="1"/>
  <c r="AN632" i="1"/>
  <c r="AO632" i="1"/>
  <c r="AP632" i="1"/>
  <c r="AQ632" i="1"/>
  <c r="AR632" i="1"/>
  <c r="AS632" i="1"/>
  <c r="AD632" i="1"/>
  <c r="AD631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AJ627" i="1"/>
  <c r="AK627" i="1"/>
  <c r="AL627" i="1"/>
  <c r="AM627" i="1"/>
  <c r="AN627" i="1"/>
  <c r="AO627" i="1"/>
  <c r="AP627" i="1"/>
  <c r="AQ627" i="1"/>
  <c r="AR627" i="1"/>
  <c r="AS627" i="1"/>
  <c r="S627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S624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AJ620" i="1"/>
  <c r="AK620" i="1"/>
  <c r="AL620" i="1"/>
  <c r="AM620" i="1"/>
  <c r="AN620" i="1"/>
  <c r="AO620" i="1"/>
  <c r="AP620" i="1"/>
  <c r="AQ620" i="1"/>
  <c r="AR620" i="1"/>
  <c r="AS620" i="1"/>
  <c r="S620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AJ615" i="1"/>
  <c r="AK615" i="1"/>
  <c r="AL615" i="1"/>
  <c r="AM615" i="1"/>
  <c r="AN615" i="1"/>
  <c r="AO615" i="1"/>
  <c r="AP615" i="1"/>
  <c r="AQ615" i="1"/>
  <c r="AR615" i="1"/>
  <c r="AS615" i="1"/>
  <c r="AT615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L616" i="1"/>
  <c r="AM616" i="1"/>
  <c r="AN616" i="1"/>
  <c r="AO616" i="1"/>
  <c r="AP616" i="1"/>
  <c r="AQ616" i="1"/>
  <c r="AR616" i="1"/>
  <c r="AS616" i="1"/>
  <c r="AT616" i="1"/>
  <c r="S616" i="1"/>
  <c r="S615" i="1"/>
  <c r="G1" i="1"/>
  <c r="L13" i="1" l="1"/>
  <c r="L10" i="1"/>
  <c r="L5" i="1"/>
  <c r="L12" i="1"/>
  <c r="L8" i="1"/>
  <c r="L4" i="1"/>
  <c r="L11" i="1"/>
  <c r="L7" i="1"/>
  <c r="L3" i="1"/>
  <c r="L9" i="1"/>
  <c r="L6" i="1"/>
  <c r="AM512" i="1"/>
  <c r="AM513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M552" i="1"/>
  <c r="AM553" i="1"/>
  <c r="AM554" i="1"/>
  <c r="AM555" i="1"/>
  <c r="AM556" i="1"/>
  <c r="AM557" i="1"/>
  <c r="AM558" i="1"/>
  <c r="AM559" i="1"/>
  <c r="AM560" i="1"/>
  <c r="AM561" i="1"/>
  <c r="AM562" i="1"/>
  <c r="AM563" i="1"/>
  <c r="AM564" i="1"/>
  <c r="AM565" i="1"/>
  <c r="AM566" i="1"/>
  <c r="AM567" i="1"/>
  <c r="AM568" i="1"/>
  <c r="AM569" i="1"/>
  <c r="AM570" i="1"/>
  <c r="AM571" i="1"/>
  <c r="AM572" i="1"/>
  <c r="AM573" i="1"/>
  <c r="AM574" i="1"/>
  <c r="AM575" i="1"/>
  <c r="AM576" i="1"/>
  <c r="AM577" i="1"/>
  <c r="AM578" i="1"/>
  <c r="AM579" i="1"/>
  <c r="AM580" i="1"/>
  <c r="AM581" i="1"/>
  <c r="AM582" i="1"/>
  <c r="AM583" i="1"/>
  <c r="AM584" i="1"/>
  <c r="AM585" i="1"/>
  <c r="AM586" i="1"/>
  <c r="AM587" i="1"/>
  <c r="AM588" i="1"/>
  <c r="AM589" i="1"/>
  <c r="AM590" i="1"/>
  <c r="AM591" i="1"/>
  <c r="AM592" i="1"/>
  <c r="AM593" i="1"/>
  <c r="AM594" i="1"/>
  <c r="AM595" i="1"/>
  <c r="AM596" i="1"/>
  <c r="AM597" i="1"/>
  <c r="AM598" i="1"/>
  <c r="AM599" i="1"/>
  <c r="AM600" i="1"/>
  <c r="AM601" i="1"/>
  <c r="AM602" i="1"/>
  <c r="AM603" i="1"/>
  <c r="AM604" i="1"/>
  <c r="AM605" i="1"/>
  <c r="AM606" i="1"/>
  <c r="AM607" i="1"/>
  <c r="AM608" i="1"/>
  <c r="AM609" i="1"/>
  <c r="AM610" i="1"/>
  <c r="AM611" i="1"/>
  <c r="AM612" i="1"/>
  <c r="S612" i="1" l="1"/>
  <c r="T612" i="1"/>
  <c r="U612" i="1"/>
  <c r="V612" i="1"/>
  <c r="W612" i="1"/>
  <c r="X612" i="1"/>
  <c r="Y612" i="1"/>
  <c r="Z612" i="1"/>
  <c r="AA612" i="1"/>
  <c r="X344" i="1" l="1"/>
  <c r="X242" i="1"/>
  <c r="X140" i="1"/>
  <c r="T623" i="1" l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3" i="1"/>
  <c r="AR623" i="1"/>
  <c r="AS623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S626" i="1"/>
  <c r="S623" i="1"/>
  <c r="I950" i="1" l="1"/>
  <c r="AC562" i="1" l="1"/>
  <c r="AD562" i="1"/>
  <c r="AE562" i="1"/>
  <c r="AF562" i="1"/>
  <c r="AG562" i="1"/>
  <c r="AH562" i="1"/>
  <c r="AI562" i="1"/>
  <c r="AJ562" i="1"/>
  <c r="AK562" i="1"/>
  <c r="AC563" i="1"/>
  <c r="AD563" i="1"/>
  <c r="AE563" i="1"/>
  <c r="AF563" i="1"/>
  <c r="AG563" i="1"/>
  <c r="AH563" i="1"/>
  <c r="AI563" i="1"/>
  <c r="AJ563" i="1"/>
  <c r="AK563" i="1"/>
  <c r="AC564" i="1"/>
  <c r="AD564" i="1"/>
  <c r="AE564" i="1"/>
  <c r="AF564" i="1"/>
  <c r="AG564" i="1"/>
  <c r="AH564" i="1"/>
  <c r="AI564" i="1"/>
  <c r="AJ564" i="1"/>
  <c r="AK564" i="1"/>
  <c r="AC565" i="1"/>
  <c r="AD565" i="1"/>
  <c r="AE565" i="1"/>
  <c r="AF565" i="1"/>
  <c r="AG565" i="1"/>
  <c r="AH565" i="1"/>
  <c r="AI565" i="1"/>
  <c r="AJ565" i="1"/>
  <c r="AK565" i="1"/>
  <c r="AC566" i="1"/>
  <c r="AD566" i="1"/>
  <c r="AE566" i="1"/>
  <c r="AF566" i="1"/>
  <c r="AG566" i="1"/>
  <c r="AH566" i="1"/>
  <c r="AI566" i="1"/>
  <c r="AJ566" i="1"/>
  <c r="AK566" i="1"/>
  <c r="AC567" i="1"/>
  <c r="AD567" i="1"/>
  <c r="AE567" i="1"/>
  <c r="AF567" i="1"/>
  <c r="AG567" i="1"/>
  <c r="AH567" i="1"/>
  <c r="AI567" i="1"/>
  <c r="AJ567" i="1"/>
  <c r="AK567" i="1"/>
  <c r="AC568" i="1"/>
  <c r="AD568" i="1"/>
  <c r="AE568" i="1"/>
  <c r="AF568" i="1"/>
  <c r="AG568" i="1"/>
  <c r="AH568" i="1"/>
  <c r="AI568" i="1"/>
  <c r="AJ568" i="1"/>
  <c r="AK568" i="1"/>
  <c r="AC569" i="1"/>
  <c r="AD569" i="1"/>
  <c r="AE569" i="1"/>
  <c r="AF569" i="1"/>
  <c r="AG569" i="1"/>
  <c r="AH569" i="1"/>
  <c r="AI569" i="1"/>
  <c r="AJ569" i="1"/>
  <c r="AK569" i="1"/>
  <c r="AC570" i="1"/>
  <c r="AD570" i="1"/>
  <c r="AE570" i="1"/>
  <c r="AF570" i="1"/>
  <c r="AG570" i="1"/>
  <c r="AH570" i="1"/>
  <c r="AI570" i="1"/>
  <c r="AJ570" i="1"/>
  <c r="AK570" i="1"/>
  <c r="AC571" i="1"/>
  <c r="AD571" i="1"/>
  <c r="AE571" i="1"/>
  <c r="AF571" i="1"/>
  <c r="AG571" i="1"/>
  <c r="AH571" i="1"/>
  <c r="AI571" i="1"/>
  <c r="AJ571" i="1"/>
  <c r="AK571" i="1"/>
  <c r="AC572" i="1"/>
  <c r="AD572" i="1"/>
  <c r="AE572" i="1"/>
  <c r="AF572" i="1"/>
  <c r="AG572" i="1"/>
  <c r="AH572" i="1"/>
  <c r="AI572" i="1"/>
  <c r="AJ572" i="1"/>
  <c r="AK572" i="1"/>
  <c r="AC573" i="1"/>
  <c r="AD573" i="1"/>
  <c r="AE573" i="1"/>
  <c r="AF573" i="1"/>
  <c r="AG573" i="1"/>
  <c r="AH573" i="1"/>
  <c r="AI573" i="1"/>
  <c r="AJ573" i="1"/>
  <c r="AK573" i="1"/>
  <c r="AC574" i="1"/>
  <c r="AD574" i="1"/>
  <c r="AE574" i="1"/>
  <c r="AF574" i="1"/>
  <c r="AG574" i="1"/>
  <c r="AH574" i="1"/>
  <c r="AI574" i="1"/>
  <c r="AJ574" i="1"/>
  <c r="AK574" i="1"/>
  <c r="AC575" i="1"/>
  <c r="AD575" i="1"/>
  <c r="AE575" i="1"/>
  <c r="AF575" i="1"/>
  <c r="AG575" i="1"/>
  <c r="AH575" i="1"/>
  <c r="AI575" i="1"/>
  <c r="AJ575" i="1"/>
  <c r="AK575" i="1"/>
  <c r="AC576" i="1"/>
  <c r="AD576" i="1"/>
  <c r="AE576" i="1"/>
  <c r="AF576" i="1"/>
  <c r="AG576" i="1"/>
  <c r="AH576" i="1"/>
  <c r="AI576" i="1"/>
  <c r="AJ576" i="1"/>
  <c r="AK576" i="1"/>
  <c r="AC577" i="1"/>
  <c r="AD577" i="1"/>
  <c r="AE577" i="1"/>
  <c r="AF577" i="1"/>
  <c r="AG577" i="1"/>
  <c r="AH577" i="1"/>
  <c r="AI577" i="1"/>
  <c r="AJ577" i="1"/>
  <c r="AK577" i="1"/>
  <c r="AC578" i="1"/>
  <c r="AD578" i="1"/>
  <c r="AE578" i="1"/>
  <c r="AF578" i="1"/>
  <c r="AG578" i="1"/>
  <c r="AH578" i="1"/>
  <c r="AI578" i="1"/>
  <c r="AJ578" i="1"/>
  <c r="AK578" i="1"/>
  <c r="AC579" i="1"/>
  <c r="AD579" i="1"/>
  <c r="AE579" i="1"/>
  <c r="AF579" i="1"/>
  <c r="AG579" i="1"/>
  <c r="AH579" i="1"/>
  <c r="AI579" i="1"/>
  <c r="AJ579" i="1"/>
  <c r="AK579" i="1"/>
  <c r="AC580" i="1"/>
  <c r="AD580" i="1"/>
  <c r="AE580" i="1"/>
  <c r="AF580" i="1"/>
  <c r="AG580" i="1"/>
  <c r="AH580" i="1"/>
  <c r="AI580" i="1"/>
  <c r="AJ580" i="1"/>
  <c r="AK580" i="1"/>
  <c r="AC581" i="1"/>
  <c r="AD581" i="1"/>
  <c r="AE581" i="1"/>
  <c r="AF581" i="1"/>
  <c r="AG581" i="1"/>
  <c r="AH581" i="1"/>
  <c r="AI581" i="1"/>
  <c r="AJ581" i="1"/>
  <c r="AK581" i="1"/>
  <c r="AC582" i="1"/>
  <c r="AD582" i="1"/>
  <c r="AE582" i="1"/>
  <c r="AF582" i="1"/>
  <c r="AG582" i="1"/>
  <c r="AH582" i="1"/>
  <c r="AI582" i="1"/>
  <c r="AJ582" i="1"/>
  <c r="AK582" i="1"/>
  <c r="AC583" i="1"/>
  <c r="AD583" i="1"/>
  <c r="AE583" i="1"/>
  <c r="AF583" i="1"/>
  <c r="AG583" i="1"/>
  <c r="AH583" i="1"/>
  <c r="AI583" i="1"/>
  <c r="AJ583" i="1"/>
  <c r="AK583" i="1"/>
  <c r="AC584" i="1"/>
  <c r="AD584" i="1"/>
  <c r="AE584" i="1"/>
  <c r="AF584" i="1"/>
  <c r="AG584" i="1"/>
  <c r="AH584" i="1"/>
  <c r="AI584" i="1"/>
  <c r="AJ584" i="1"/>
  <c r="AK584" i="1"/>
  <c r="AC585" i="1"/>
  <c r="AD585" i="1"/>
  <c r="AE585" i="1"/>
  <c r="AF585" i="1"/>
  <c r="AG585" i="1"/>
  <c r="AH585" i="1"/>
  <c r="AI585" i="1"/>
  <c r="AJ585" i="1"/>
  <c r="AK585" i="1"/>
  <c r="AC586" i="1"/>
  <c r="AD586" i="1"/>
  <c r="AE586" i="1"/>
  <c r="AF586" i="1"/>
  <c r="AG586" i="1"/>
  <c r="AH586" i="1"/>
  <c r="AI586" i="1"/>
  <c r="AJ586" i="1"/>
  <c r="AK586" i="1"/>
  <c r="AC587" i="1"/>
  <c r="AD587" i="1"/>
  <c r="AE587" i="1"/>
  <c r="AF587" i="1"/>
  <c r="AG587" i="1"/>
  <c r="AH587" i="1"/>
  <c r="AI587" i="1"/>
  <c r="AJ587" i="1"/>
  <c r="AK587" i="1"/>
  <c r="AC588" i="1"/>
  <c r="AD588" i="1"/>
  <c r="AE588" i="1"/>
  <c r="AF588" i="1"/>
  <c r="AG588" i="1"/>
  <c r="AH588" i="1"/>
  <c r="AI588" i="1"/>
  <c r="AJ588" i="1"/>
  <c r="AK588" i="1"/>
  <c r="AC589" i="1"/>
  <c r="AD589" i="1"/>
  <c r="AE589" i="1"/>
  <c r="AF589" i="1"/>
  <c r="AG589" i="1"/>
  <c r="AH589" i="1"/>
  <c r="AI589" i="1"/>
  <c r="AJ589" i="1"/>
  <c r="AK589" i="1"/>
  <c r="AC590" i="1"/>
  <c r="AD590" i="1"/>
  <c r="AE590" i="1"/>
  <c r="AF590" i="1"/>
  <c r="AG590" i="1"/>
  <c r="AH590" i="1"/>
  <c r="AI590" i="1"/>
  <c r="AJ590" i="1"/>
  <c r="AK590" i="1"/>
  <c r="AC591" i="1"/>
  <c r="AD591" i="1"/>
  <c r="AE591" i="1"/>
  <c r="AF591" i="1"/>
  <c r="AG591" i="1"/>
  <c r="AH591" i="1"/>
  <c r="AI591" i="1"/>
  <c r="AJ591" i="1"/>
  <c r="AK591" i="1"/>
  <c r="AC592" i="1"/>
  <c r="AD592" i="1"/>
  <c r="AE592" i="1"/>
  <c r="AF592" i="1"/>
  <c r="AG592" i="1"/>
  <c r="AH592" i="1"/>
  <c r="AI592" i="1"/>
  <c r="AJ592" i="1"/>
  <c r="AK592" i="1"/>
  <c r="AC593" i="1"/>
  <c r="AD593" i="1"/>
  <c r="AE593" i="1"/>
  <c r="AF593" i="1"/>
  <c r="AG593" i="1"/>
  <c r="AH593" i="1"/>
  <c r="AI593" i="1"/>
  <c r="AJ593" i="1"/>
  <c r="AK593" i="1"/>
  <c r="AC594" i="1"/>
  <c r="AD594" i="1"/>
  <c r="AE594" i="1"/>
  <c r="AF594" i="1"/>
  <c r="AG594" i="1"/>
  <c r="AH594" i="1"/>
  <c r="AI594" i="1"/>
  <c r="AJ594" i="1"/>
  <c r="AK594" i="1"/>
  <c r="AC595" i="1"/>
  <c r="AD595" i="1"/>
  <c r="AE595" i="1"/>
  <c r="AF595" i="1"/>
  <c r="AG595" i="1"/>
  <c r="AH595" i="1"/>
  <c r="AI595" i="1"/>
  <c r="AJ595" i="1"/>
  <c r="AK595" i="1"/>
  <c r="AC596" i="1"/>
  <c r="AD596" i="1"/>
  <c r="AE596" i="1"/>
  <c r="AF596" i="1"/>
  <c r="AG596" i="1"/>
  <c r="AH596" i="1"/>
  <c r="AI596" i="1"/>
  <c r="AJ596" i="1"/>
  <c r="AK596" i="1"/>
  <c r="AC597" i="1"/>
  <c r="AD597" i="1"/>
  <c r="AE597" i="1"/>
  <c r="AF597" i="1"/>
  <c r="AG597" i="1"/>
  <c r="AH597" i="1"/>
  <c r="AI597" i="1"/>
  <c r="AJ597" i="1"/>
  <c r="AK597" i="1"/>
  <c r="AC598" i="1"/>
  <c r="AD598" i="1"/>
  <c r="AE598" i="1"/>
  <c r="AF598" i="1"/>
  <c r="AG598" i="1"/>
  <c r="AH598" i="1"/>
  <c r="AI598" i="1"/>
  <c r="AJ598" i="1"/>
  <c r="AK598" i="1"/>
  <c r="AC599" i="1"/>
  <c r="AD599" i="1"/>
  <c r="AE599" i="1"/>
  <c r="AF599" i="1"/>
  <c r="AG599" i="1"/>
  <c r="AH599" i="1"/>
  <c r="AI599" i="1"/>
  <c r="AJ599" i="1"/>
  <c r="AK599" i="1"/>
  <c r="AC600" i="1"/>
  <c r="AD600" i="1"/>
  <c r="AE600" i="1"/>
  <c r="AF600" i="1"/>
  <c r="AG600" i="1"/>
  <c r="AH600" i="1"/>
  <c r="AI600" i="1"/>
  <c r="AJ600" i="1"/>
  <c r="AK600" i="1"/>
  <c r="AC601" i="1"/>
  <c r="AD601" i="1"/>
  <c r="AE601" i="1"/>
  <c r="AF601" i="1"/>
  <c r="AG601" i="1"/>
  <c r="AH601" i="1"/>
  <c r="AI601" i="1"/>
  <c r="AJ601" i="1"/>
  <c r="AK601" i="1"/>
  <c r="AC602" i="1"/>
  <c r="AD602" i="1"/>
  <c r="AE602" i="1"/>
  <c r="AF602" i="1"/>
  <c r="AG602" i="1"/>
  <c r="AH602" i="1"/>
  <c r="AI602" i="1"/>
  <c r="AJ602" i="1"/>
  <c r="AK602" i="1"/>
  <c r="AC603" i="1"/>
  <c r="AD603" i="1"/>
  <c r="AE603" i="1"/>
  <c r="AF603" i="1"/>
  <c r="AG603" i="1"/>
  <c r="AH603" i="1"/>
  <c r="AI603" i="1"/>
  <c r="AJ603" i="1"/>
  <c r="AK603" i="1"/>
  <c r="AC604" i="1"/>
  <c r="AD604" i="1"/>
  <c r="AE604" i="1"/>
  <c r="AF604" i="1"/>
  <c r="AG604" i="1"/>
  <c r="AH604" i="1"/>
  <c r="AI604" i="1"/>
  <c r="AJ604" i="1"/>
  <c r="AK604" i="1"/>
  <c r="AC605" i="1"/>
  <c r="AD605" i="1"/>
  <c r="AE605" i="1"/>
  <c r="AF605" i="1"/>
  <c r="AG605" i="1"/>
  <c r="AH605" i="1"/>
  <c r="AI605" i="1"/>
  <c r="AJ605" i="1"/>
  <c r="AK605" i="1"/>
  <c r="AC606" i="1"/>
  <c r="AD606" i="1"/>
  <c r="AE606" i="1"/>
  <c r="AF606" i="1"/>
  <c r="AG606" i="1"/>
  <c r="AH606" i="1"/>
  <c r="AI606" i="1"/>
  <c r="AJ606" i="1"/>
  <c r="AK606" i="1"/>
  <c r="AC607" i="1"/>
  <c r="AD607" i="1"/>
  <c r="AE607" i="1"/>
  <c r="AF607" i="1"/>
  <c r="AG607" i="1"/>
  <c r="AH607" i="1"/>
  <c r="AI607" i="1"/>
  <c r="AJ607" i="1"/>
  <c r="AK607" i="1"/>
  <c r="AC608" i="1"/>
  <c r="AD608" i="1"/>
  <c r="AE608" i="1"/>
  <c r="AF608" i="1"/>
  <c r="AG608" i="1"/>
  <c r="AH608" i="1"/>
  <c r="AI608" i="1"/>
  <c r="AJ608" i="1"/>
  <c r="AK608" i="1"/>
  <c r="AC609" i="1"/>
  <c r="AD609" i="1"/>
  <c r="AE609" i="1"/>
  <c r="AF609" i="1"/>
  <c r="AG609" i="1"/>
  <c r="AH609" i="1"/>
  <c r="AI609" i="1"/>
  <c r="AJ609" i="1"/>
  <c r="AK609" i="1"/>
  <c r="AC610" i="1"/>
  <c r="AD610" i="1"/>
  <c r="AE610" i="1"/>
  <c r="AF610" i="1"/>
  <c r="AG610" i="1"/>
  <c r="AH610" i="1"/>
  <c r="AI610" i="1"/>
  <c r="AJ610" i="1"/>
  <c r="AK610" i="1"/>
  <c r="AC611" i="1"/>
  <c r="AD611" i="1"/>
  <c r="AE611" i="1"/>
  <c r="AF611" i="1"/>
  <c r="AG611" i="1"/>
  <c r="AH611" i="1"/>
  <c r="AI611" i="1"/>
  <c r="AJ611" i="1"/>
  <c r="AK611" i="1"/>
  <c r="AK561" i="1"/>
  <c r="AJ561" i="1"/>
  <c r="AI561" i="1"/>
  <c r="AH561" i="1"/>
  <c r="AG561" i="1"/>
  <c r="AF561" i="1"/>
  <c r="AE561" i="1"/>
  <c r="AD561" i="1"/>
  <c r="AC561" i="1"/>
  <c r="AC513" i="1"/>
  <c r="AD513" i="1"/>
  <c r="AE513" i="1"/>
  <c r="AF513" i="1"/>
  <c r="AG513" i="1"/>
  <c r="AH513" i="1"/>
  <c r="AI513" i="1"/>
  <c r="AJ513" i="1"/>
  <c r="AK513" i="1"/>
  <c r="AC514" i="1"/>
  <c r="AD514" i="1"/>
  <c r="AE514" i="1"/>
  <c r="AF514" i="1"/>
  <c r="AG514" i="1"/>
  <c r="AH514" i="1"/>
  <c r="AI514" i="1"/>
  <c r="AJ514" i="1"/>
  <c r="AK514" i="1"/>
  <c r="AC515" i="1"/>
  <c r="AD515" i="1"/>
  <c r="AE515" i="1"/>
  <c r="AF515" i="1"/>
  <c r="AG515" i="1"/>
  <c r="AH515" i="1"/>
  <c r="AI515" i="1"/>
  <c r="AJ515" i="1"/>
  <c r="AK515" i="1"/>
  <c r="AC516" i="1"/>
  <c r="AD516" i="1"/>
  <c r="AE516" i="1"/>
  <c r="AF516" i="1"/>
  <c r="AG516" i="1"/>
  <c r="AH516" i="1"/>
  <c r="AI516" i="1"/>
  <c r="AJ516" i="1"/>
  <c r="AK516" i="1"/>
  <c r="AC517" i="1"/>
  <c r="AD517" i="1"/>
  <c r="AE517" i="1"/>
  <c r="AF517" i="1"/>
  <c r="AG517" i="1"/>
  <c r="AH517" i="1"/>
  <c r="AI517" i="1"/>
  <c r="AJ517" i="1"/>
  <c r="AK517" i="1"/>
  <c r="AC518" i="1"/>
  <c r="AD518" i="1"/>
  <c r="AE518" i="1"/>
  <c r="AF518" i="1"/>
  <c r="AG518" i="1"/>
  <c r="AH518" i="1"/>
  <c r="AI518" i="1"/>
  <c r="AJ518" i="1"/>
  <c r="AK518" i="1"/>
  <c r="AC519" i="1"/>
  <c r="AD519" i="1"/>
  <c r="AE519" i="1"/>
  <c r="AF519" i="1"/>
  <c r="AG519" i="1"/>
  <c r="AH519" i="1"/>
  <c r="AI519" i="1"/>
  <c r="AJ519" i="1"/>
  <c r="AK519" i="1"/>
  <c r="AC520" i="1"/>
  <c r="AD520" i="1"/>
  <c r="AE520" i="1"/>
  <c r="AF520" i="1"/>
  <c r="AG520" i="1"/>
  <c r="AH520" i="1"/>
  <c r="AI520" i="1"/>
  <c r="AJ520" i="1"/>
  <c r="AK520" i="1"/>
  <c r="AC521" i="1"/>
  <c r="AD521" i="1"/>
  <c r="AE521" i="1"/>
  <c r="AF521" i="1"/>
  <c r="AG521" i="1"/>
  <c r="AH521" i="1"/>
  <c r="AI521" i="1"/>
  <c r="AJ521" i="1"/>
  <c r="AK521" i="1"/>
  <c r="AC522" i="1"/>
  <c r="AD522" i="1"/>
  <c r="AE522" i="1"/>
  <c r="AF522" i="1"/>
  <c r="AG522" i="1"/>
  <c r="AH522" i="1"/>
  <c r="AI522" i="1"/>
  <c r="AJ522" i="1"/>
  <c r="AK522" i="1"/>
  <c r="AC523" i="1"/>
  <c r="AD523" i="1"/>
  <c r="AE523" i="1"/>
  <c r="AF523" i="1"/>
  <c r="AG523" i="1"/>
  <c r="AH523" i="1"/>
  <c r="AI523" i="1"/>
  <c r="AJ523" i="1"/>
  <c r="AK523" i="1"/>
  <c r="AC524" i="1"/>
  <c r="AD524" i="1"/>
  <c r="AE524" i="1"/>
  <c r="AF524" i="1"/>
  <c r="AG524" i="1"/>
  <c r="AH524" i="1"/>
  <c r="AI524" i="1"/>
  <c r="AJ524" i="1"/>
  <c r="AK524" i="1"/>
  <c r="AC525" i="1"/>
  <c r="AD525" i="1"/>
  <c r="AE525" i="1"/>
  <c r="AF525" i="1"/>
  <c r="AG525" i="1"/>
  <c r="AH525" i="1"/>
  <c r="AI525" i="1"/>
  <c r="AJ525" i="1"/>
  <c r="AK525" i="1"/>
  <c r="AC526" i="1"/>
  <c r="AD526" i="1"/>
  <c r="AE526" i="1"/>
  <c r="AF526" i="1"/>
  <c r="AG526" i="1"/>
  <c r="AH526" i="1"/>
  <c r="AI526" i="1"/>
  <c r="AJ526" i="1"/>
  <c r="AK526" i="1"/>
  <c r="AC527" i="1"/>
  <c r="AD527" i="1"/>
  <c r="AE527" i="1"/>
  <c r="AF527" i="1"/>
  <c r="AG527" i="1"/>
  <c r="AH527" i="1"/>
  <c r="AI527" i="1"/>
  <c r="AJ527" i="1"/>
  <c r="AK527" i="1"/>
  <c r="AC528" i="1"/>
  <c r="AD528" i="1"/>
  <c r="AE528" i="1"/>
  <c r="AF528" i="1"/>
  <c r="AG528" i="1"/>
  <c r="AH528" i="1"/>
  <c r="AI528" i="1"/>
  <c r="AJ528" i="1"/>
  <c r="AK528" i="1"/>
  <c r="AC529" i="1"/>
  <c r="AD529" i="1"/>
  <c r="AE529" i="1"/>
  <c r="AF529" i="1"/>
  <c r="AG529" i="1"/>
  <c r="AH529" i="1"/>
  <c r="AI529" i="1"/>
  <c r="AJ529" i="1"/>
  <c r="AK529" i="1"/>
  <c r="AC530" i="1"/>
  <c r="AD530" i="1"/>
  <c r="AE530" i="1"/>
  <c r="AF530" i="1"/>
  <c r="AG530" i="1"/>
  <c r="AH530" i="1"/>
  <c r="AI530" i="1"/>
  <c r="AJ530" i="1"/>
  <c r="AK530" i="1"/>
  <c r="AC531" i="1"/>
  <c r="AD531" i="1"/>
  <c r="AE531" i="1"/>
  <c r="AF531" i="1"/>
  <c r="AG531" i="1"/>
  <c r="AH531" i="1"/>
  <c r="AI531" i="1"/>
  <c r="AJ531" i="1"/>
  <c r="AK531" i="1"/>
  <c r="AC532" i="1"/>
  <c r="AD532" i="1"/>
  <c r="AE532" i="1"/>
  <c r="AF532" i="1"/>
  <c r="AG532" i="1"/>
  <c r="AH532" i="1"/>
  <c r="AI532" i="1"/>
  <c r="AJ532" i="1"/>
  <c r="AK532" i="1"/>
  <c r="AC533" i="1"/>
  <c r="AD533" i="1"/>
  <c r="AE533" i="1"/>
  <c r="AF533" i="1"/>
  <c r="AG533" i="1"/>
  <c r="AH533" i="1"/>
  <c r="AI533" i="1"/>
  <c r="AJ533" i="1"/>
  <c r="AK533" i="1"/>
  <c r="AC534" i="1"/>
  <c r="AD534" i="1"/>
  <c r="AE534" i="1"/>
  <c r="AF534" i="1"/>
  <c r="AG534" i="1"/>
  <c r="AH534" i="1"/>
  <c r="AI534" i="1"/>
  <c r="AJ534" i="1"/>
  <c r="AK534" i="1"/>
  <c r="AC535" i="1"/>
  <c r="AD535" i="1"/>
  <c r="AE535" i="1"/>
  <c r="AF535" i="1"/>
  <c r="AG535" i="1"/>
  <c r="AH535" i="1"/>
  <c r="AI535" i="1"/>
  <c r="AJ535" i="1"/>
  <c r="AK535" i="1"/>
  <c r="AC536" i="1"/>
  <c r="AD536" i="1"/>
  <c r="AE536" i="1"/>
  <c r="AF536" i="1"/>
  <c r="AG536" i="1"/>
  <c r="AH536" i="1"/>
  <c r="AI536" i="1"/>
  <c r="AJ536" i="1"/>
  <c r="AK536" i="1"/>
  <c r="AC537" i="1"/>
  <c r="AD537" i="1"/>
  <c r="AE537" i="1"/>
  <c r="AF537" i="1"/>
  <c r="AG537" i="1"/>
  <c r="AH537" i="1"/>
  <c r="AI537" i="1"/>
  <c r="AJ537" i="1"/>
  <c r="AK537" i="1"/>
  <c r="AC538" i="1"/>
  <c r="AD538" i="1"/>
  <c r="AE538" i="1"/>
  <c r="AF538" i="1"/>
  <c r="AG538" i="1"/>
  <c r="AH538" i="1"/>
  <c r="AI538" i="1"/>
  <c r="AJ538" i="1"/>
  <c r="AK538" i="1"/>
  <c r="AC539" i="1"/>
  <c r="AD539" i="1"/>
  <c r="AE539" i="1"/>
  <c r="AF539" i="1"/>
  <c r="AG539" i="1"/>
  <c r="AH539" i="1"/>
  <c r="AI539" i="1"/>
  <c r="AJ539" i="1"/>
  <c r="AK539" i="1"/>
  <c r="AC540" i="1"/>
  <c r="AD540" i="1"/>
  <c r="AE540" i="1"/>
  <c r="AF540" i="1"/>
  <c r="AG540" i="1"/>
  <c r="AH540" i="1"/>
  <c r="AI540" i="1"/>
  <c r="AJ540" i="1"/>
  <c r="AK540" i="1"/>
  <c r="AC541" i="1"/>
  <c r="AD541" i="1"/>
  <c r="AE541" i="1"/>
  <c r="AF541" i="1"/>
  <c r="AG541" i="1"/>
  <c r="AH541" i="1"/>
  <c r="AI541" i="1"/>
  <c r="AJ541" i="1"/>
  <c r="AK541" i="1"/>
  <c r="AC542" i="1"/>
  <c r="AD542" i="1"/>
  <c r="AE542" i="1"/>
  <c r="AF542" i="1"/>
  <c r="AG542" i="1"/>
  <c r="AH542" i="1"/>
  <c r="AI542" i="1"/>
  <c r="AJ542" i="1"/>
  <c r="AK542" i="1"/>
  <c r="AC543" i="1"/>
  <c r="AD543" i="1"/>
  <c r="AE543" i="1"/>
  <c r="AF543" i="1"/>
  <c r="AG543" i="1"/>
  <c r="AH543" i="1"/>
  <c r="AI543" i="1"/>
  <c r="AJ543" i="1"/>
  <c r="AK543" i="1"/>
  <c r="AC544" i="1"/>
  <c r="AD544" i="1"/>
  <c r="AE544" i="1"/>
  <c r="AF544" i="1"/>
  <c r="AG544" i="1"/>
  <c r="AH544" i="1"/>
  <c r="AI544" i="1"/>
  <c r="AJ544" i="1"/>
  <c r="AK544" i="1"/>
  <c r="AC545" i="1"/>
  <c r="AD545" i="1"/>
  <c r="AE545" i="1"/>
  <c r="AF545" i="1"/>
  <c r="AG545" i="1"/>
  <c r="AH545" i="1"/>
  <c r="AI545" i="1"/>
  <c r="AJ545" i="1"/>
  <c r="AK545" i="1"/>
  <c r="AC546" i="1"/>
  <c r="AD546" i="1"/>
  <c r="AE546" i="1"/>
  <c r="AF546" i="1"/>
  <c r="AG546" i="1"/>
  <c r="AH546" i="1"/>
  <c r="AI546" i="1"/>
  <c r="AJ546" i="1"/>
  <c r="AK546" i="1"/>
  <c r="AC547" i="1"/>
  <c r="AD547" i="1"/>
  <c r="AE547" i="1"/>
  <c r="AF547" i="1"/>
  <c r="AG547" i="1"/>
  <c r="AH547" i="1"/>
  <c r="AI547" i="1"/>
  <c r="AJ547" i="1"/>
  <c r="AK547" i="1"/>
  <c r="AC548" i="1"/>
  <c r="AD548" i="1"/>
  <c r="AE548" i="1"/>
  <c r="AF548" i="1"/>
  <c r="AG548" i="1"/>
  <c r="AH548" i="1"/>
  <c r="AI548" i="1"/>
  <c r="AJ548" i="1"/>
  <c r="AK548" i="1"/>
  <c r="AC549" i="1"/>
  <c r="AD549" i="1"/>
  <c r="AE549" i="1"/>
  <c r="AF549" i="1"/>
  <c r="AG549" i="1"/>
  <c r="AH549" i="1"/>
  <c r="AI549" i="1"/>
  <c r="AJ549" i="1"/>
  <c r="AK549" i="1"/>
  <c r="AC550" i="1"/>
  <c r="AD550" i="1"/>
  <c r="AE550" i="1"/>
  <c r="AF550" i="1"/>
  <c r="AG550" i="1"/>
  <c r="AH550" i="1"/>
  <c r="AI550" i="1"/>
  <c r="AJ550" i="1"/>
  <c r="AK550" i="1"/>
  <c r="AC551" i="1"/>
  <c r="AD551" i="1"/>
  <c r="AE551" i="1"/>
  <c r="AF551" i="1"/>
  <c r="AG551" i="1"/>
  <c r="AH551" i="1"/>
  <c r="AI551" i="1"/>
  <c r="AJ551" i="1"/>
  <c r="AK551" i="1"/>
  <c r="AC552" i="1"/>
  <c r="AD552" i="1"/>
  <c r="AE552" i="1"/>
  <c r="AF552" i="1"/>
  <c r="AG552" i="1"/>
  <c r="AH552" i="1"/>
  <c r="AI552" i="1"/>
  <c r="AJ552" i="1"/>
  <c r="AK552" i="1"/>
  <c r="AC554" i="1"/>
  <c r="AD554" i="1"/>
  <c r="AE554" i="1"/>
  <c r="AF554" i="1"/>
  <c r="AG554" i="1"/>
  <c r="AH554" i="1"/>
  <c r="AI554" i="1"/>
  <c r="AJ554" i="1"/>
  <c r="AK554" i="1"/>
  <c r="AC555" i="1"/>
  <c r="AD555" i="1"/>
  <c r="AE555" i="1"/>
  <c r="AF555" i="1"/>
  <c r="AG555" i="1"/>
  <c r="AH555" i="1"/>
  <c r="AI555" i="1"/>
  <c r="AJ555" i="1"/>
  <c r="AK555" i="1"/>
  <c r="AC556" i="1"/>
  <c r="AD556" i="1"/>
  <c r="AE556" i="1"/>
  <c r="AF556" i="1"/>
  <c r="AG556" i="1"/>
  <c r="AH556" i="1"/>
  <c r="AI556" i="1"/>
  <c r="AJ556" i="1"/>
  <c r="AK556" i="1"/>
  <c r="AC557" i="1"/>
  <c r="AD557" i="1"/>
  <c r="AE557" i="1"/>
  <c r="AF557" i="1"/>
  <c r="AG557" i="1"/>
  <c r="AH557" i="1"/>
  <c r="AI557" i="1"/>
  <c r="AJ557" i="1"/>
  <c r="AK557" i="1"/>
  <c r="AC558" i="1"/>
  <c r="AD558" i="1"/>
  <c r="AE558" i="1"/>
  <c r="AF558" i="1"/>
  <c r="AG558" i="1"/>
  <c r="AH558" i="1"/>
  <c r="AI558" i="1"/>
  <c r="AJ558" i="1"/>
  <c r="AK558" i="1"/>
  <c r="AC559" i="1"/>
  <c r="AD559" i="1"/>
  <c r="AE559" i="1"/>
  <c r="AF559" i="1"/>
  <c r="AG559" i="1"/>
  <c r="AH559" i="1"/>
  <c r="AI559" i="1"/>
  <c r="AJ559" i="1"/>
  <c r="AK559" i="1"/>
  <c r="AD512" i="1"/>
  <c r="AE512" i="1"/>
  <c r="AF512" i="1"/>
  <c r="AG512" i="1"/>
  <c r="AH512" i="1"/>
  <c r="AI512" i="1"/>
  <c r="AJ512" i="1"/>
  <c r="AK512" i="1"/>
  <c r="AC512" i="1"/>
  <c r="S513" i="1"/>
  <c r="T513" i="1"/>
  <c r="U513" i="1"/>
  <c r="V513" i="1"/>
  <c r="W513" i="1"/>
  <c r="X513" i="1"/>
  <c r="Y513" i="1"/>
  <c r="Z513" i="1"/>
  <c r="AA513" i="1"/>
  <c r="S514" i="1"/>
  <c r="T514" i="1"/>
  <c r="U514" i="1"/>
  <c r="V514" i="1"/>
  <c r="W514" i="1"/>
  <c r="X514" i="1"/>
  <c r="Y514" i="1"/>
  <c r="Z514" i="1"/>
  <c r="AA514" i="1"/>
  <c r="S515" i="1"/>
  <c r="T515" i="1"/>
  <c r="U515" i="1"/>
  <c r="V515" i="1"/>
  <c r="W515" i="1"/>
  <c r="X515" i="1"/>
  <c r="Y515" i="1"/>
  <c r="Z515" i="1"/>
  <c r="AA515" i="1"/>
  <c r="S516" i="1"/>
  <c r="T516" i="1"/>
  <c r="U516" i="1"/>
  <c r="V516" i="1"/>
  <c r="W516" i="1"/>
  <c r="X516" i="1"/>
  <c r="Y516" i="1"/>
  <c r="Z516" i="1"/>
  <c r="AA516" i="1"/>
  <c r="S517" i="1"/>
  <c r="T517" i="1"/>
  <c r="U517" i="1"/>
  <c r="V517" i="1"/>
  <c r="W517" i="1"/>
  <c r="X517" i="1"/>
  <c r="Y517" i="1"/>
  <c r="Z517" i="1"/>
  <c r="AA517" i="1"/>
  <c r="S518" i="1"/>
  <c r="T518" i="1"/>
  <c r="U518" i="1"/>
  <c r="V518" i="1"/>
  <c r="W518" i="1"/>
  <c r="X518" i="1"/>
  <c r="Y518" i="1"/>
  <c r="Z518" i="1"/>
  <c r="AA518" i="1"/>
  <c r="S519" i="1"/>
  <c r="T519" i="1"/>
  <c r="U519" i="1"/>
  <c r="V519" i="1"/>
  <c r="W519" i="1"/>
  <c r="X519" i="1"/>
  <c r="Y519" i="1"/>
  <c r="Z519" i="1"/>
  <c r="AA519" i="1"/>
  <c r="S520" i="1"/>
  <c r="T520" i="1"/>
  <c r="U520" i="1"/>
  <c r="V520" i="1"/>
  <c r="W520" i="1"/>
  <c r="X520" i="1"/>
  <c r="Y520" i="1"/>
  <c r="Z520" i="1"/>
  <c r="AA520" i="1"/>
  <c r="S521" i="1"/>
  <c r="T521" i="1"/>
  <c r="U521" i="1"/>
  <c r="V521" i="1"/>
  <c r="W521" i="1"/>
  <c r="X521" i="1"/>
  <c r="Y521" i="1"/>
  <c r="Z521" i="1"/>
  <c r="AA521" i="1"/>
  <c r="S522" i="1"/>
  <c r="T522" i="1"/>
  <c r="U522" i="1"/>
  <c r="V522" i="1"/>
  <c r="W522" i="1"/>
  <c r="X522" i="1"/>
  <c r="Y522" i="1"/>
  <c r="Z522" i="1"/>
  <c r="AA522" i="1"/>
  <c r="S523" i="1"/>
  <c r="T523" i="1"/>
  <c r="U523" i="1"/>
  <c r="V523" i="1"/>
  <c r="W523" i="1"/>
  <c r="X523" i="1"/>
  <c r="Y523" i="1"/>
  <c r="Z523" i="1"/>
  <c r="AA523" i="1"/>
  <c r="S524" i="1"/>
  <c r="T524" i="1"/>
  <c r="U524" i="1"/>
  <c r="V524" i="1"/>
  <c r="W524" i="1"/>
  <c r="X524" i="1"/>
  <c r="Y524" i="1"/>
  <c r="Z524" i="1"/>
  <c r="AA524" i="1"/>
  <c r="S525" i="1"/>
  <c r="T525" i="1"/>
  <c r="U525" i="1"/>
  <c r="V525" i="1"/>
  <c r="W525" i="1"/>
  <c r="X525" i="1"/>
  <c r="Y525" i="1"/>
  <c r="Z525" i="1"/>
  <c r="AA525" i="1"/>
  <c r="S526" i="1"/>
  <c r="T526" i="1"/>
  <c r="U526" i="1"/>
  <c r="V526" i="1"/>
  <c r="W526" i="1"/>
  <c r="X526" i="1"/>
  <c r="Y526" i="1"/>
  <c r="Z526" i="1"/>
  <c r="AA526" i="1"/>
  <c r="S527" i="1"/>
  <c r="T527" i="1"/>
  <c r="U527" i="1"/>
  <c r="V527" i="1"/>
  <c r="W527" i="1"/>
  <c r="X527" i="1"/>
  <c r="Y527" i="1"/>
  <c r="Z527" i="1"/>
  <c r="AA527" i="1"/>
  <c r="S528" i="1"/>
  <c r="T528" i="1"/>
  <c r="U528" i="1"/>
  <c r="V528" i="1"/>
  <c r="W528" i="1"/>
  <c r="X528" i="1"/>
  <c r="Y528" i="1"/>
  <c r="Z528" i="1"/>
  <c r="AA528" i="1"/>
  <c r="S529" i="1"/>
  <c r="T529" i="1"/>
  <c r="U529" i="1"/>
  <c r="V529" i="1"/>
  <c r="W529" i="1"/>
  <c r="X529" i="1"/>
  <c r="Y529" i="1"/>
  <c r="Z529" i="1"/>
  <c r="AA529" i="1"/>
  <c r="S530" i="1"/>
  <c r="T530" i="1"/>
  <c r="U530" i="1"/>
  <c r="V530" i="1"/>
  <c r="W530" i="1"/>
  <c r="X530" i="1"/>
  <c r="Y530" i="1"/>
  <c r="Z530" i="1"/>
  <c r="AA530" i="1"/>
  <c r="S531" i="1"/>
  <c r="T531" i="1"/>
  <c r="U531" i="1"/>
  <c r="V531" i="1"/>
  <c r="W531" i="1"/>
  <c r="X531" i="1"/>
  <c r="Y531" i="1"/>
  <c r="Z531" i="1"/>
  <c r="AA531" i="1"/>
  <c r="S532" i="1"/>
  <c r="T532" i="1"/>
  <c r="U532" i="1"/>
  <c r="V532" i="1"/>
  <c r="W532" i="1"/>
  <c r="X532" i="1"/>
  <c r="Y532" i="1"/>
  <c r="Z532" i="1"/>
  <c r="AA532" i="1"/>
  <c r="S533" i="1"/>
  <c r="T533" i="1"/>
  <c r="U533" i="1"/>
  <c r="V533" i="1"/>
  <c r="W533" i="1"/>
  <c r="X533" i="1"/>
  <c r="Y533" i="1"/>
  <c r="Z533" i="1"/>
  <c r="AA533" i="1"/>
  <c r="S534" i="1"/>
  <c r="T534" i="1"/>
  <c r="U534" i="1"/>
  <c r="V534" i="1"/>
  <c r="W534" i="1"/>
  <c r="X534" i="1"/>
  <c r="Y534" i="1"/>
  <c r="Z534" i="1"/>
  <c r="AA534" i="1"/>
  <c r="S535" i="1"/>
  <c r="T535" i="1"/>
  <c r="U535" i="1"/>
  <c r="V535" i="1"/>
  <c r="W535" i="1"/>
  <c r="X535" i="1"/>
  <c r="Y535" i="1"/>
  <c r="Z535" i="1"/>
  <c r="AA535" i="1"/>
  <c r="S536" i="1"/>
  <c r="T536" i="1"/>
  <c r="U536" i="1"/>
  <c r="V536" i="1"/>
  <c r="W536" i="1"/>
  <c r="X536" i="1"/>
  <c r="Y536" i="1"/>
  <c r="Z536" i="1"/>
  <c r="AA536" i="1"/>
  <c r="S537" i="1"/>
  <c r="T537" i="1"/>
  <c r="U537" i="1"/>
  <c r="V537" i="1"/>
  <c r="W537" i="1"/>
  <c r="X537" i="1"/>
  <c r="Y537" i="1"/>
  <c r="Z537" i="1"/>
  <c r="AA537" i="1"/>
  <c r="S538" i="1"/>
  <c r="T538" i="1"/>
  <c r="U538" i="1"/>
  <c r="V538" i="1"/>
  <c r="W538" i="1"/>
  <c r="X538" i="1"/>
  <c r="Y538" i="1"/>
  <c r="Z538" i="1"/>
  <c r="AA538" i="1"/>
  <c r="S539" i="1"/>
  <c r="T539" i="1"/>
  <c r="U539" i="1"/>
  <c r="V539" i="1"/>
  <c r="W539" i="1"/>
  <c r="X539" i="1"/>
  <c r="Y539" i="1"/>
  <c r="Z539" i="1"/>
  <c r="AA539" i="1"/>
  <c r="S540" i="1"/>
  <c r="T540" i="1"/>
  <c r="U540" i="1"/>
  <c r="V540" i="1"/>
  <c r="W540" i="1"/>
  <c r="X540" i="1"/>
  <c r="Y540" i="1"/>
  <c r="Z540" i="1"/>
  <c r="AA540" i="1"/>
  <c r="S541" i="1"/>
  <c r="T541" i="1"/>
  <c r="U541" i="1"/>
  <c r="V541" i="1"/>
  <c r="W541" i="1"/>
  <c r="X541" i="1"/>
  <c r="Y541" i="1"/>
  <c r="Z541" i="1"/>
  <c r="AA541" i="1"/>
  <c r="S542" i="1"/>
  <c r="T542" i="1"/>
  <c r="U542" i="1"/>
  <c r="V542" i="1"/>
  <c r="W542" i="1"/>
  <c r="X542" i="1"/>
  <c r="Y542" i="1"/>
  <c r="Z542" i="1"/>
  <c r="AA542" i="1"/>
  <c r="S543" i="1"/>
  <c r="T543" i="1"/>
  <c r="U543" i="1"/>
  <c r="V543" i="1"/>
  <c r="W543" i="1"/>
  <c r="X543" i="1"/>
  <c r="Y543" i="1"/>
  <c r="Z543" i="1"/>
  <c r="AA543" i="1"/>
  <c r="S544" i="1"/>
  <c r="T544" i="1"/>
  <c r="U544" i="1"/>
  <c r="V544" i="1"/>
  <c r="W544" i="1"/>
  <c r="X544" i="1"/>
  <c r="Y544" i="1"/>
  <c r="Z544" i="1"/>
  <c r="AA544" i="1"/>
  <c r="S545" i="1"/>
  <c r="T545" i="1"/>
  <c r="U545" i="1"/>
  <c r="V545" i="1"/>
  <c r="W545" i="1"/>
  <c r="X545" i="1"/>
  <c r="Y545" i="1"/>
  <c r="Z545" i="1"/>
  <c r="AA545" i="1"/>
  <c r="S546" i="1"/>
  <c r="T546" i="1"/>
  <c r="U546" i="1"/>
  <c r="V546" i="1"/>
  <c r="W546" i="1"/>
  <c r="X546" i="1"/>
  <c r="Y546" i="1"/>
  <c r="Z546" i="1"/>
  <c r="AA546" i="1"/>
  <c r="S547" i="1"/>
  <c r="T547" i="1"/>
  <c r="U547" i="1"/>
  <c r="V547" i="1"/>
  <c r="W547" i="1"/>
  <c r="X547" i="1"/>
  <c r="Y547" i="1"/>
  <c r="Z547" i="1"/>
  <c r="AA547" i="1"/>
  <c r="S548" i="1"/>
  <c r="T548" i="1"/>
  <c r="U548" i="1"/>
  <c r="V548" i="1"/>
  <c r="W548" i="1"/>
  <c r="X548" i="1"/>
  <c r="Y548" i="1"/>
  <c r="Z548" i="1"/>
  <c r="AA548" i="1"/>
  <c r="S549" i="1"/>
  <c r="T549" i="1"/>
  <c r="U549" i="1"/>
  <c r="V549" i="1"/>
  <c r="W549" i="1"/>
  <c r="X549" i="1"/>
  <c r="Y549" i="1"/>
  <c r="Z549" i="1"/>
  <c r="AA549" i="1"/>
  <c r="S550" i="1"/>
  <c r="T550" i="1"/>
  <c r="U550" i="1"/>
  <c r="V550" i="1"/>
  <c r="W550" i="1"/>
  <c r="X550" i="1"/>
  <c r="Y550" i="1"/>
  <c r="Z550" i="1"/>
  <c r="AA550" i="1"/>
  <c r="S551" i="1"/>
  <c r="T551" i="1"/>
  <c r="U551" i="1"/>
  <c r="V551" i="1"/>
  <c r="W551" i="1"/>
  <c r="X551" i="1"/>
  <c r="Y551" i="1"/>
  <c r="Z551" i="1"/>
  <c r="AA551" i="1"/>
  <c r="S552" i="1"/>
  <c r="T552" i="1"/>
  <c r="U552" i="1"/>
  <c r="V552" i="1"/>
  <c r="W552" i="1"/>
  <c r="X552" i="1"/>
  <c r="Y552" i="1"/>
  <c r="Z552" i="1"/>
  <c r="AA552" i="1"/>
  <c r="S554" i="1"/>
  <c r="T554" i="1"/>
  <c r="U554" i="1"/>
  <c r="V554" i="1"/>
  <c r="W554" i="1"/>
  <c r="X554" i="1"/>
  <c r="Y554" i="1"/>
  <c r="Z554" i="1"/>
  <c r="AA554" i="1"/>
  <c r="S555" i="1"/>
  <c r="T555" i="1"/>
  <c r="U555" i="1"/>
  <c r="V555" i="1"/>
  <c r="W555" i="1"/>
  <c r="X555" i="1"/>
  <c r="Y555" i="1"/>
  <c r="Z555" i="1"/>
  <c r="AA555" i="1"/>
  <c r="S556" i="1"/>
  <c r="T556" i="1"/>
  <c r="U556" i="1"/>
  <c r="V556" i="1"/>
  <c r="W556" i="1"/>
  <c r="X556" i="1"/>
  <c r="Y556" i="1"/>
  <c r="Z556" i="1"/>
  <c r="AA556" i="1"/>
  <c r="S557" i="1"/>
  <c r="T557" i="1"/>
  <c r="U557" i="1"/>
  <c r="V557" i="1"/>
  <c r="W557" i="1"/>
  <c r="X557" i="1"/>
  <c r="Y557" i="1"/>
  <c r="Z557" i="1"/>
  <c r="AA557" i="1"/>
  <c r="S558" i="1"/>
  <c r="T558" i="1"/>
  <c r="U558" i="1"/>
  <c r="V558" i="1"/>
  <c r="W558" i="1"/>
  <c r="X558" i="1"/>
  <c r="Y558" i="1"/>
  <c r="Z558" i="1"/>
  <c r="AA558" i="1"/>
  <c r="S559" i="1"/>
  <c r="T559" i="1"/>
  <c r="U559" i="1"/>
  <c r="V559" i="1"/>
  <c r="W559" i="1"/>
  <c r="X559" i="1"/>
  <c r="Y559" i="1"/>
  <c r="Z559" i="1"/>
  <c r="AA559" i="1"/>
  <c r="S561" i="1"/>
  <c r="T561" i="1"/>
  <c r="U561" i="1"/>
  <c r="V561" i="1"/>
  <c r="W561" i="1"/>
  <c r="X561" i="1"/>
  <c r="Y561" i="1"/>
  <c r="Z561" i="1"/>
  <c r="AA561" i="1"/>
  <c r="S562" i="1"/>
  <c r="T562" i="1"/>
  <c r="U562" i="1"/>
  <c r="V562" i="1"/>
  <c r="W562" i="1"/>
  <c r="X562" i="1"/>
  <c r="Y562" i="1"/>
  <c r="Z562" i="1"/>
  <c r="AA562" i="1"/>
  <c r="S563" i="1"/>
  <c r="T563" i="1"/>
  <c r="U563" i="1"/>
  <c r="V563" i="1"/>
  <c r="W563" i="1"/>
  <c r="X563" i="1"/>
  <c r="Y563" i="1"/>
  <c r="Z563" i="1"/>
  <c r="AA563" i="1"/>
  <c r="S564" i="1"/>
  <c r="T564" i="1"/>
  <c r="U564" i="1"/>
  <c r="V564" i="1"/>
  <c r="W564" i="1"/>
  <c r="X564" i="1"/>
  <c r="Y564" i="1"/>
  <c r="Z564" i="1"/>
  <c r="AA564" i="1"/>
  <c r="S565" i="1"/>
  <c r="T565" i="1"/>
  <c r="U565" i="1"/>
  <c r="V565" i="1"/>
  <c r="W565" i="1"/>
  <c r="X565" i="1"/>
  <c r="Y565" i="1"/>
  <c r="Z565" i="1"/>
  <c r="AA565" i="1"/>
  <c r="S566" i="1"/>
  <c r="T566" i="1"/>
  <c r="U566" i="1"/>
  <c r="V566" i="1"/>
  <c r="W566" i="1"/>
  <c r="X566" i="1"/>
  <c r="Y566" i="1"/>
  <c r="Z566" i="1"/>
  <c r="AA566" i="1"/>
  <c r="S567" i="1"/>
  <c r="T567" i="1"/>
  <c r="U567" i="1"/>
  <c r="V567" i="1"/>
  <c r="W567" i="1"/>
  <c r="X567" i="1"/>
  <c r="Y567" i="1"/>
  <c r="Z567" i="1"/>
  <c r="AA567" i="1"/>
  <c r="S568" i="1"/>
  <c r="T568" i="1"/>
  <c r="U568" i="1"/>
  <c r="V568" i="1"/>
  <c r="W568" i="1"/>
  <c r="X568" i="1"/>
  <c r="Y568" i="1"/>
  <c r="Z568" i="1"/>
  <c r="AA568" i="1"/>
  <c r="S569" i="1"/>
  <c r="T569" i="1"/>
  <c r="U569" i="1"/>
  <c r="V569" i="1"/>
  <c r="W569" i="1"/>
  <c r="X569" i="1"/>
  <c r="Y569" i="1"/>
  <c r="Z569" i="1"/>
  <c r="AA569" i="1"/>
  <c r="S570" i="1"/>
  <c r="T570" i="1"/>
  <c r="U570" i="1"/>
  <c r="V570" i="1"/>
  <c r="W570" i="1"/>
  <c r="X570" i="1"/>
  <c r="Y570" i="1"/>
  <c r="Z570" i="1"/>
  <c r="AA570" i="1"/>
  <c r="S571" i="1"/>
  <c r="T571" i="1"/>
  <c r="U571" i="1"/>
  <c r="V571" i="1"/>
  <c r="W571" i="1"/>
  <c r="X571" i="1"/>
  <c r="Y571" i="1"/>
  <c r="Z571" i="1"/>
  <c r="AA571" i="1"/>
  <c r="S572" i="1"/>
  <c r="T572" i="1"/>
  <c r="U572" i="1"/>
  <c r="V572" i="1"/>
  <c r="W572" i="1"/>
  <c r="X572" i="1"/>
  <c r="Y572" i="1"/>
  <c r="Z572" i="1"/>
  <c r="AA572" i="1"/>
  <c r="S573" i="1"/>
  <c r="T573" i="1"/>
  <c r="U573" i="1"/>
  <c r="V573" i="1"/>
  <c r="W573" i="1"/>
  <c r="X573" i="1"/>
  <c r="Y573" i="1"/>
  <c r="Z573" i="1"/>
  <c r="AA573" i="1"/>
  <c r="S574" i="1"/>
  <c r="T574" i="1"/>
  <c r="U574" i="1"/>
  <c r="V574" i="1"/>
  <c r="W574" i="1"/>
  <c r="X574" i="1"/>
  <c r="Y574" i="1"/>
  <c r="Z574" i="1"/>
  <c r="AA574" i="1"/>
  <c r="S575" i="1"/>
  <c r="T575" i="1"/>
  <c r="U575" i="1"/>
  <c r="V575" i="1"/>
  <c r="W575" i="1"/>
  <c r="X575" i="1"/>
  <c r="Y575" i="1"/>
  <c r="Z575" i="1"/>
  <c r="AA575" i="1"/>
  <c r="S576" i="1"/>
  <c r="T576" i="1"/>
  <c r="U576" i="1"/>
  <c r="V576" i="1"/>
  <c r="W576" i="1"/>
  <c r="X576" i="1"/>
  <c r="Y576" i="1"/>
  <c r="Z576" i="1"/>
  <c r="AA576" i="1"/>
  <c r="S578" i="1"/>
  <c r="T578" i="1"/>
  <c r="U578" i="1"/>
  <c r="V578" i="1"/>
  <c r="W578" i="1"/>
  <c r="X578" i="1"/>
  <c r="Y578" i="1"/>
  <c r="Z578" i="1"/>
  <c r="AA578" i="1"/>
  <c r="S579" i="1"/>
  <c r="T579" i="1"/>
  <c r="U579" i="1"/>
  <c r="V579" i="1"/>
  <c r="W579" i="1"/>
  <c r="X579" i="1"/>
  <c r="Y579" i="1"/>
  <c r="Z579" i="1"/>
  <c r="AA579" i="1"/>
  <c r="S581" i="1"/>
  <c r="T581" i="1"/>
  <c r="U581" i="1"/>
  <c r="V581" i="1"/>
  <c r="W581" i="1"/>
  <c r="X581" i="1"/>
  <c r="Y581" i="1"/>
  <c r="Z581" i="1"/>
  <c r="AA581" i="1"/>
  <c r="S582" i="1"/>
  <c r="T582" i="1"/>
  <c r="U582" i="1"/>
  <c r="V582" i="1"/>
  <c r="W582" i="1"/>
  <c r="X582" i="1"/>
  <c r="Y582" i="1"/>
  <c r="Z582" i="1"/>
  <c r="AA582" i="1"/>
  <c r="S583" i="1"/>
  <c r="T583" i="1"/>
  <c r="U583" i="1"/>
  <c r="V583" i="1"/>
  <c r="W583" i="1"/>
  <c r="X583" i="1"/>
  <c r="Y583" i="1"/>
  <c r="Z583" i="1"/>
  <c r="AA583" i="1"/>
  <c r="S584" i="1"/>
  <c r="T584" i="1"/>
  <c r="U584" i="1"/>
  <c r="V584" i="1"/>
  <c r="W584" i="1"/>
  <c r="X584" i="1"/>
  <c r="Y584" i="1"/>
  <c r="Z584" i="1"/>
  <c r="AA584" i="1"/>
  <c r="S585" i="1"/>
  <c r="T585" i="1"/>
  <c r="U585" i="1"/>
  <c r="V585" i="1"/>
  <c r="W585" i="1"/>
  <c r="X585" i="1"/>
  <c r="Y585" i="1"/>
  <c r="Z585" i="1"/>
  <c r="AA585" i="1"/>
  <c r="S586" i="1"/>
  <c r="T586" i="1"/>
  <c r="U586" i="1"/>
  <c r="V586" i="1"/>
  <c r="W586" i="1"/>
  <c r="X586" i="1"/>
  <c r="Y586" i="1"/>
  <c r="Z586" i="1"/>
  <c r="AA586" i="1"/>
  <c r="S587" i="1"/>
  <c r="T587" i="1"/>
  <c r="U587" i="1"/>
  <c r="V587" i="1"/>
  <c r="W587" i="1"/>
  <c r="X587" i="1"/>
  <c r="Y587" i="1"/>
  <c r="Z587" i="1"/>
  <c r="AA587" i="1"/>
  <c r="S588" i="1"/>
  <c r="T588" i="1"/>
  <c r="U588" i="1"/>
  <c r="V588" i="1"/>
  <c r="W588" i="1"/>
  <c r="X588" i="1"/>
  <c r="Y588" i="1"/>
  <c r="Z588" i="1"/>
  <c r="AA588" i="1"/>
  <c r="S589" i="1"/>
  <c r="T589" i="1"/>
  <c r="U589" i="1"/>
  <c r="V589" i="1"/>
  <c r="W589" i="1"/>
  <c r="X589" i="1"/>
  <c r="Y589" i="1"/>
  <c r="Z589" i="1"/>
  <c r="AA589" i="1"/>
  <c r="S590" i="1"/>
  <c r="T590" i="1"/>
  <c r="U590" i="1"/>
  <c r="V590" i="1"/>
  <c r="W590" i="1"/>
  <c r="X590" i="1"/>
  <c r="Y590" i="1"/>
  <c r="Z590" i="1"/>
  <c r="AA590" i="1"/>
  <c r="S591" i="1"/>
  <c r="T591" i="1"/>
  <c r="U591" i="1"/>
  <c r="V591" i="1"/>
  <c r="W591" i="1"/>
  <c r="X591" i="1"/>
  <c r="Y591" i="1"/>
  <c r="Z591" i="1"/>
  <c r="AA591" i="1"/>
  <c r="S592" i="1"/>
  <c r="T592" i="1"/>
  <c r="U592" i="1"/>
  <c r="V592" i="1"/>
  <c r="W592" i="1"/>
  <c r="X592" i="1"/>
  <c r="Y592" i="1"/>
  <c r="Z592" i="1"/>
  <c r="AA592" i="1"/>
  <c r="S593" i="1"/>
  <c r="T593" i="1"/>
  <c r="U593" i="1"/>
  <c r="V593" i="1"/>
  <c r="W593" i="1"/>
  <c r="X593" i="1"/>
  <c r="Y593" i="1"/>
  <c r="Z593" i="1"/>
  <c r="AA593" i="1"/>
  <c r="S594" i="1"/>
  <c r="T594" i="1"/>
  <c r="U594" i="1"/>
  <c r="V594" i="1"/>
  <c r="W594" i="1"/>
  <c r="X594" i="1"/>
  <c r="Y594" i="1"/>
  <c r="Z594" i="1"/>
  <c r="AA594" i="1"/>
  <c r="S595" i="1"/>
  <c r="T595" i="1"/>
  <c r="U595" i="1"/>
  <c r="V595" i="1"/>
  <c r="W595" i="1"/>
  <c r="X595" i="1"/>
  <c r="Y595" i="1"/>
  <c r="Z595" i="1"/>
  <c r="AA595" i="1"/>
  <c r="S596" i="1"/>
  <c r="T596" i="1"/>
  <c r="U596" i="1"/>
  <c r="V596" i="1"/>
  <c r="W596" i="1"/>
  <c r="X596" i="1"/>
  <c r="Y596" i="1"/>
  <c r="Z596" i="1"/>
  <c r="AA596" i="1"/>
  <c r="S597" i="1"/>
  <c r="T597" i="1"/>
  <c r="U597" i="1"/>
  <c r="V597" i="1"/>
  <c r="W597" i="1"/>
  <c r="X597" i="1"/>
  <c r="Y597" i="1"/>
  <c r="Z597" i="1"/>
  <c r="AA597" i="1"/>
  <c r="S599" i="1"/>
  <c r="T599" i="1"/>
  <c r="U599" i="1"/>
  <c r="V599" i="1"/>
  <c r="W599" i="1"/>
  <c r="X599" i="1"/>
  <c r="Y599" i="1"/>
  <c r="Z599" i="1"/>
  <c r="AA599" i="1"/>
  <c r="S600" i="1"/>
  <c r="T600" i="1"/>
  <c r="U600" i="1"/>
  <c r="V600" i="1"/>
  <c r="W600" i="1"/>
  <c r="X600" i="1"/>
  <c r="Y600" i="1"/>
  <c r="Z600" i="1"/>
  <c r="AA600" i="1"/>
  <c r="S601" i="1"/>
  <c r="T601" i="1"/>
  <c r="U601" i="1"/>
  <c r="V601" i="1"/>
  <c r="W601" i="1"/>
  <c r="X601" i="1"/>
  <c r="Y601" i="1"/>
  <c r="Z601" i="1"/>
  <c r="AA601" i="1"/>
  <c r="S602" i="1"/>
  <c r="T602" i="1"/>
  <c r="U602" i="1"/>
  <c r="V602" i="1"/>
  <c r="W602" i="1"/>
  <c r="X602" i="1"/>
  <c r="Y602" i="1"/>
  <c r="Z602" i="1"/>
  <c r="AA602" i="1"/>
  <c r="S603" i="1"/>
  <c r="T603" i="1"/>
  <c r="U603" i="1"/>
  <c r="V603" i="1"/>
  <c r="W603" i="1"/>
  <c r="X603" i="1"/>
  <c r="Y603" i="1"/>
  <c r="Z603" i="1"/>
  <c r="AA603" i="1"/>
  <c r="S604" i="1"/>
  <c r="T604" i="1"/>
  <c r="U604" i="1"/>
  <c r="V604" i="1"/>
  <c r="W604" i="1"/>
  <c r="X604" i="1"/>
  <c r="Y604" i="1"/>
  <c r="Z604" i="1"/>
  <c r="AA604" i="1"/>
  <c r="S605" i="1"/>
  <c r="T605" i="1"/>
  <c r="U605" i="1"/>
  <c r="V605" i="1"/>
  <c r="W605" i="1"/>
  <c r="X605" i="1"/>
  <c r="Y605" i="1"/>
  <c r="Z605" i="1"/>
  <c r="AA605" i="1"/>
  <c r="S606" i="1"/>
  <c r="T606" i="1"/>
  <c r="U606" i="1"/>
  <c r="V606" i="1"/>
  <c r="W606" i="1"/>
  <c r="X606" i="1"/>
  <c r="Y606" i="1"/>
  <c r="Z606" i="1"/>
  <c r="AA606" i="1"/>
  <c r="S607" i="1"/>
  <c r="T607" i="1"/>
  <c r="U607" i="1"/>
  <c r="V607" i="1"/>
  <c r="W607" i="1"/>
  <c r="X607" i="1"/>
  <c r="Y607" i="1"/>
  <c r="Z607" i="1"/>
  <c r="AA607" i="1"/>
  <c r="S608" i="1"/>
  <c r="T608" i="1"/>
  <c r="U608" i="1"/>
  <c r="V608" i="1"/>
  <c r="W608" i="1"/>
  <c r="X608" i="1"/>
  <c r="Y608" i="1"/>
  <c r="Z608" i="1"/>
  <c r="AA608" i="1"/>
  <c r="S609" i="1"/>
  <c r="T609" i="1"/>
  <c r="U609" i="1"/>
  <c r="V609" i="1"/>
  <c r="W609" i="1"/>
  <c r="X609" i="1"/>
  <c r="Y609" i="1"/>
  <c r="Z609" i="1"/>
  <c r="AA609" i="1"/>
  <c r="S610" i="1"/>
  <c r="T610" i="1"/>
  <c r="U610" i="1"/>
  <c r="V610" i="1"/>
  <c r="W610" i="1"/>
  <c r="X610" i="1"/>
  <c r="Y610" i="1"/>
  <c r="Z610" i="1"/>
  <c r="AA610" i="1"/>
  <c r="S611" i="1"/>
  <c r="T611" i="1"/>
  <c r="U611" i="1"/>
  <c r="V611" i="1"/>
  <c r="W611" i="1"/>
  <c r="X611" i="1"/>
  <c r="Y611" i="1"/>
  <c r="Z611" i="1"/>
  <c r="AA611" i="1"/>
  <c r="T512" i="1"/>
  <c r="U512" i="1"/>
  <c r="V512" i="1"/>
  <c r="W512" i="1"/>
  <c r="X512" i="1"/>
  <c r="Y512" i="1"/>
  <c r="Z512" i="1"/>
  <c r="AA512" i="1"/>
  <c r="S512" i="1"/>
  <c r="T560" i="1" l="1"/>
  <c r="X560" i="1"/>
  <c r="V560" i="1"/>
  <c r="S560" i="1"/>
  <c r="Y560" i="1"/>
  <c r="W560" i="1"/>
  <c r="U560" i="1"/>
  <c r="Z560" i="1"/>
  <c r="AA560" i="1"/>
  <c r="AC560" i="1" s="1"/>
  <c r="AD560" i="1" s="1"/>
  <c r="AE560" i="1" s="1"/>
  <c r="AF560" i="1" s="1"/>
  <c r="AH612" i="1"/>
  <c r="AC612" i="1"/>
  <c r="AF612" i="1"/>
  <c r="AG612" i="1"/>
  <c r="AJ612" i="1"/>
  <c r="AI612" i="1"/>
  <c r="AE612" i="1"/>
  <c r="AD612" i="1"/>
  <c r="AK612" i="1"/>
</calcChain>
</file>

<file path=xl/sharedStrings.xml><?xml version="1.0" encoding="utf-8"?>
<sst xmlns="http://schemas.openxmlformats.org/spreadsheetml/2006/main" count="1462" uniqueCount="338">
  <si>
    <t>New York-Newark, NY-NJ-CT</t>
  </si>
  <si>
    <t>Los Angeles-Long Beach-Anaheim, CA</t>
  </si>
  <si>
    <t>Chicago, IL-IN</t>
  </si>
  <si>
    <t>Miami, FL</t>
  </si>
  <si>
    <t>Philadelphia, PA-NJ-DE-MD</t>
  </si>
  <si>
    <t>Dallas-Fort Worth-Arlington, TX</t>
  </si>
  <si>
    <t>Houston, TX</t>
  </si>
  <si>
    <t>Washington, DC-VA-MD</t>
  </si>
  <si>
    <t>Atlanta, GA</t>
  </si>
  <si>
    <t>Boston, MA-NH-RI</t>
  </si>
  <si>
    <t>Detroit, MI</t>
  </si>
  <si>
    <t>Phoenix-Mesa, AZ</t>
  </si>
  <si>
    <t>San Francisco-Oakland, CA</t>
  </si>
  <si>
    <t>Seattle, WA</t>
  </si>
  <si>
    <t>San Diego, CA</t>
  </si>
  <si>
    <t>Minneapolis-St. Paul, MN-WI</t>
  </si>
  <si>
    <t>Tampa-St. Petersburg, FL</t>
  </si>
  <si>
    <t>Denver-Aurora, CO</t>
  </si>
  <si>
    <t>Baltimore, MD</t>
  </si>
  <si>
    <t>St. Louis, MO-IL</t>
  </si>
  <si>
    <t>San Juan, PR</t>
  </si>
  <si>
    <t>Riverside-San Bernardino, CA</t>
  </si>
  <si>
    <t>Las Vegas-Henderson, NV</t>
  </si>
  <si>
    <t>Portland, OR-WA</t>
  </si>
  <si>
    <t>Cleveland, OH</t>
  </si>
  <si>
    <t>San Antonio, TX</t>
  </si>
  <si>
    <t>Pittsburgh, PA</t>
  </si>
  <si>
    <t>Sacramento, CA</t>
  </si>
  <si>
    <t>San Jose, CA</t>
  </si>
  <si>
    <t>Cincinnati, OH-KY-IN</t>
  </si>
  <si>
    <t>Kansas City, MO-KS</t>
  </si>
  <si>
    <t>Orlando, FL</t>
  </si>
  <si>
    <t>Indianapolis, IN</t>
  </si>
  <si>
    <t>Virginia Beach, VA</t>
  </si>
  <si>
    <t>Milwaukee, WI</t>
  </si>
  <si>
    <t>Columbus, OH</t>
  </si>
  <si>
    <t>Austin, TX</t>
  </si>
  <si>
    <t>Charlotte, NC-SC</t>
  </si>
  <si>
    <t>Providence, RI-MA</t>
  </si>
  <si>
    <t>Jacksonville, FL</t>
  </si>
  <si>
    <t>Memphis, TN-MS-AR</t>
  </si>
  <si>
    <t>Salt Lake City-West Valley City, UT</t>
  </si>
  <si>
    <t>Louisville/Jefferson County, KY-IN</t>
  </si>
  <si>
    <t>Nashville-Davidson, TN</t>
  </si>
  <si>
    <t>Richmond, VA</t>
  </si>
  <si>
    <t>Buffalo, NY</t>
  </si>
  <si>
    <t>Hartford, CT</t>
  </si>
  <si>
    <t>Bridgeport-Stamford, CT-NY</t>
  </si>
  <si>
    <t>New Orleans, LA</t>
  </si>
  <si>
    <t>Raleigh, NC</t>
  </si>
  <si>
    <t>Oklahoma City, OK</t>
  </si>
  <si>
    <t>Tucson, AZ</t>
  </si>
  <si>
    <t>El Paso, TX-NM</t>
  </si>
  <si>
    <t>Urban Honolulu, HI</t>
  </si>
  <si>
    <t>Birmingham, AL</t>
  </si>
  <si>
    <t>Albuquerque, NM</t>
  </si>
  <si>
    <t>McAllen, TX</t>
  </si>
  <si>
    <t>Omaha, NE-IA</t>
  </si>
  <si>
    <t>Dayton, OH</t>
  </si>
  <si>
    <t>Rochester, NY</t>
  </si>
  <si>
    <t>Allentown, PA-NJ</t>
  </si>
  <si>
    <t>Tulsa, OK</t>
  </si>
  <si>
    <t>Fresno, CA</t>
  </si>
  <si>
    <t>Sarasota-Bradenton, FL</t>
  </si>
  <si>
    <t>Springfield, MA-CT</t>
  </si>
  <si>
    <t>Concord, CA</t>
  </si>
  <si>
    <t>Albany-Schenectady, NY</t>
  </si>
  <si>
    <t>Baton Rouge, LA</t>
  </si>
  <si>
    <t>Mission Viejo-Lake Forest-San Clemente, CA</t>
  </si>
  <si>
    <t>Grand Rapids, MI</t>
  </si>
  <si>
    <t>Akron, OH</t>
  </si>
  <si>
    <t>New Haven, CT</t>
  </si>
  <si>
    <t>Colorado Springs, CO</t>
  </si>
  <si>
    <t>Knoxville, TN</t>
  </si>
  <si>
    <t>Columbia, SC</t>
  </si>
  <si>
    <t>Charleston-North Charleston, SC</t>
  </si>
  <si>
    <t>Ogden-Layton, UT</t>
  </si>
  <si>
    <t>Cape Coral, FL</t>
  </si>
  <si>
    <t>Bakersfield, CA</t>
  </si>
  <si>
    <t>Toledo, OH-MI</t>
  </si>
  <si>
    <t>Worcester, MA-CT</t>
  </si>
  <si>
    <t>Provo-Orem, UT</t>
  </si>
  <si>
    <t>Wichita, KS</t>
  </si>
  <si>
    <t>Palm Bay-Melbourne, FL</t>
  </si>
  <si>
    <t>Des Moines, IA</t>
  </si>
  <si>
    <t>Harrisburg, PA</t>
  </si>
  <si>
    <t>Murrieta-Temecula-Menifee, CA</t>
  </si>
  <si>
    <t>Little Rock, AR</t>
  </si>
  <si>
    <t>Poughkeepsie-Newburgh, NY-NJ</t>
  </si>
  <si>
    <t>Syracuse, NY</t>
  </si>
  <si>
    <t>Lancaster, PA</t>
  </si>
  <si>
    <t>Madison, WI</t>
  </si>
  <si>
    <t>Greenville, SC</t>
  </si>
  <si>
    <t>Reno, NV-CA</t>
  </si>
  <si>
    <t>Winston-Salem, NC</t>
  </si>
  <si>
    <t>Spokane, WA</t>
  </si>
  <si>
    <t>Youngstown, OH-PA</t>
  </si>
  <si>
    <t>Augusta-Richmond County, GA-SC</t>
  </si>
  <si>
    <t>Scranton, PA</t>
  </si>
  <si>
    <t>Chattanooga, TN-GA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</si>
  <si>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</si>
  <si>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</si>
  <si>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</si>
  <si>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</si>
  <si>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</si>
  <si>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</si>
  <si>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</si>
  <si>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</si>
  <si>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</si>
  <si>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</si>
  <si>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</si>
  <si>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</si>
  <si>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</si>
  <si>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</si>
  <si>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</si>
  <si>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</si>
  <si>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</si>
  <si>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</si>
  <si>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</si>
  <si>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</si>
  <si>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</si>
  <si>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</si>
  <si>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</si>
  <si>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</si>
  <si>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</si>
  <si>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</si>
  <si>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</si>
  <si>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Ridership</t>
  </si>
  <si>
    <t>Vehicle Revenue Miles</t>
  </si>
  <si>
    <t>Operating Costs</t>
  </si>
  <si>
    <t>Fares (2002-2017 only)</t>
  </si>
  <si>
    <t>Population</t>
  </si>
  <si>
    <t>Passenger Miles</t>
  </si>
  <si>
    <t>ENTER THE NUMBER OF YOUR URBAN AREA IN CELL F1</t>
  </si>
  <si>
    <t>New York</t>
  </si>
  <si>
    <t>Los Angeles</t>
  </si>
  <si>
    <t>Chicago</t>
  </si>
  <si>
    <t>Miami</t>
  </si>
  <si>
    <t>Philadelphia</t>
  </si>
  <si>
    <t>Dallas-Ft. Worth</t>
  </si>
  <si>
    <t>Houston</t>
  </si>
  <si>
    <t>Washington</t>
  </si>
  <si>
    <t>Atlanta</t>
  </si>
  <si>
    <t>Boston</t>
  </si>
  <si>
    <t>Detroit</t>
  </si>
  <si>
    <t>Phoenix</t>
  </si>
  <si>
    <t>San Francisco-Oakland</t>
  </si>
  <si>
    <t>Seattle</t>
  </si>
  <si>
    <t>San Diego</t>
  </si>
  <si>
    <t>Minneapolis-St. Paul</t>
  </si>
  <si>
    <t>Tampa-St. Petersburg</t>
  </si>
  <si>
    <t>Denver</t>
  </si>
  <si>
    <t>Baltimore</t>
  </si>
  <si>
    <t>St. Louis</t>
  </si>
  <si>
    <t>San Juan</t>
  </si>
  <si>
    <t>Riverside-San Bernardino</t>
  </si>
  <si>
    <t>Las Vegas</t>
  </si>
  <si>
    <t>Portland</t>
  </si>
  <si>
    <t>Cleveland</t>
  </si>
  <si>
    <t>San Antonio</t>
  </si>
  <si>
    <t>Pittsburgh</t>
  </si>
  <si>
    <t>Sacramento</t>
  </si>
  <si>
    <t>San Jose</t>
  </si>
  <si>
    <t>Cincinnati</t>
  </si>
  <si>
    <t>Kansas City</t>
  </si>
  <si>
    <t>Orlando</t>
  </si>
  <si>
    <t>Indianapolis</t>
  </si>
  <si>
    <t>Virginia Beach</t>
  </si>
  <si>
    <t>Milwaukee</t>
  </si>
  <si>
    <t>Columbus</t>
  </si>
  <si>
    <t>Austin</t>
  </si>
  <si>
    <t>Charlotte</t>
  </si>
  <si>
    <t>Providence</t>
  </si>
  <si>
    <t>Jacksonville</t>
  </si>
  <si>
    <t>Memphis</t>
  </si>
  <si>
    <t>Salt Lake City</t>
  </si>
  <si>
    <t>Louisville</t>
  </si>
  <si>
    <t>Nashville</t>
  </si>
  <si>
    <t>Richmond</t>
  </si>
  <si>
    <t>Buffalo</t>
  </si>
  <si>
    <t>Hartford</t>
  </si>
  <si>
    <t>Bridgeport-Stamford</t>
  </si>
  <si>
    <t>New Orleans</t>
  </si>
  <si>
    <t>Raleigh</t>
  </si>
  <si>
    <t>Oklahoma City</t>
  </si>
  <si>
    <t>Tucson</t>
  </si>
  <si>
    <t>El Paso</t>
  </si>
  <si>
    <t>Honolulu</t>
  </si>
  <si>
    <t>Birmingham</t>
  </si>
  <si>
    <t>Albuquerque</t>
  </si>
  <si>
    <t>McAllen</t>
  </si>
  <si>
    <t>Omaha</t>
  </si>
  <si>
    <t>Dayton</t>
  </si>
  <si>
    <t>Rochester</t>
  </si>
  <si>
    <t>Allentown</t>
  </si>
  <si>
    <t>Tulsa</t>
  </si>
  <si>
    <t>Fresno</t>
  </si>
  <si>
    <t>Sarasota-Bradenton</t>
  </si>
  <si>
    <t>Springfield</t>
  </si>
  <si>
    <t>Concord</t>
  </si>
  <si>
    <t>Albany-Schenectady</t>
  </si>
  <si>
    <t>Baton Rouge</t>
  </si>
  <si>
    <t>Mission Viejo</t>
  </si>
  <si>
    <t>Grand Rapids</t>
  </si>
  <si>
    <t>Akron</t>
  </si>
  <si>
    <t>New Haven</t>
  </si>
  <si>
    <t>Colorado Springs</t>
  </si>
  <si>
    <t>Knoxville</t>
  </si>
  <si>
    <t>Columbia</t>
  </si>
  <si>
    <t>Charleston</t>
  </si>
  <si>
    <t>Ogden</t>
  </si>
  <si>
    <t>Cape Coral</t>
  </si>
  <si>
    <t>Bakersfield</t>
  </si>
  <si>
    <t>Toledo</t>
  </si>
  <si>
    <t>Worcester</t>
  </si>
  <si>
    <t>Provo-Orem</t>
  </si>
  <si>
    <t>Wichita</t>
  </si>
  <si>
    <t>Palm Bay-Melbourne</t>
  </si>
  <si>
    <t>Des Moines</t>
  </si>
  <si>
    <t>Harrisburg</t>
  </si>
  <si>
    <t>Murrieta-Temecula</t>
  </si>
  <si>
    <t>Little Rock</t>
  </si>
  <si>
    <t>Poughkeepsie</t>
  </si>
  <si>
    <t>Syracuse</t>
  </si>
  <si>
    <t>Lancaster</t>
  </si>
  <si>
    <t>Madison</t>
  </si>
  <si>
    <t>Greenville</t>
  </si>
  <si>
    <t>Reno</t>
  </si>
  <si>
    <t>Winston-Salem</t>
  </si>
  <si>
    <t>Spokane</t>
  </si>
  <si>
    <t>Youngstown</t>
  </si>
  <si>
    <t>Augusta</t>
  </si>
  <si>
    <t>Scranton</t>
  </si>
  <si>
    <t>Chattanooga</t>
  </si>
  <si>
    <t>Chart</t>
  </si>
  <si>
    <t>Title</t>
  </si>
  <si>
    <t>Vehicle-Revenue Miles</t>
  </si>
  <si>
    <t>Chart 1</t>
  </si>
  <si>
    <t>Ridership &amp; Service</t>
  </si>
  <si>
    <t>Chart 2</t>
  </si>
  <si>
    <t>Per Capita Trips</t>
  </si>
  <si>
    <t>Trips Per Capita</t>
  </si>
  <si>
    <t>Chart 3</t>
  </si>
  <si>
    <t>Op Cost</t>
  </si>
  <si>
    <t>308-407</t>
  </si>
  <si>
    <t>Fares</t>
  </si>
  <si>
    <t>410-509</t>
  </si>
  <si>
    <t>VRM</t>
  </si>
  <si>
    <t>206-305</t>
  </si>
  <si>
    <t>PM</t>
  </si>
  <si>
    <t>104-203</t>
  </si>
  <si>
    <t>Trips</t>
  </si>
  <si>
    <t>2-101</t>
  </si>
  <si>
    <t>Chart 4</t>
  </si>
  <si>
    <t>Passengers Per Vehicle</t>
  </si>
  <si>
    <t>PM/VRM</t>
  </si>
  <si>
    <t>OpCost/VRM</t>
  </si>
  <si>
    <t>GDP Deflator</t>
  </si>
  <si>
    <t>Cost Per Vehicle Mile</t>
  </si>
  <si>
    <t>2018 Dollars</t>
  </si>
  <si>
    <t>Chart 5</t>
  </si>
  <si>
    <t>Fare Per Trip</t>
  </si>
  <si>
    <t>Fare/Trip</t>
  </si>
  <si>
    <t/>
  </si>
  <si>
    <t>BTUs/PM</t>
  </si>
  <si>
    <t>Grams CO2/PM</t>
  </si>
  <si>
    <t>Transit's Share of Commuting</t>
  </si>
  <si>
    <t>&lt;$10K</t>
  </si>
  <si>
    <t>$10K-$15K</t>
  </si>
  <si>
    <t>$15K-$25K</t>
  </si>
  <si>
    <t>$25K-$35K</t>
  </si>
  <si>
    <t>$35K-$50K</t>
  </si>
  <si>
    <t>$50K-$65K</t>
  </si>
  <si>
    <t>$65K-$75K</t>
  </si>
  <si>
    <t>&gt;$75K</t>
  </si>
  <si>
    <t>2007 Income breakdown of transit riders</t>
  </si>
  <si>
    <t>2017 Income breakdown of transit riders</t>
  </si>
  <si>
    <t>Median earnings in the past 12 months -- - Total:</t>
  </si>
  <si>
    <t>Drove alone</t>
  </si>
  <si>
    <t>Carpooled</t>
  </si>
  <si>
    <t>Public transportation (excluding taxicab)</t>
  </si>
  <si>
    <t>Walked</t>
  </si>
  <si>
    <t>Other means</t>
  </si>
  <si>
    <t>Worked at home</t>
  </si>
  <si>
    <t>2007 median earnings by means of transportation to work</t>
  </si>
  <si>
    <t>2017 median</t>
  </si>
  <si>
    <t>Cars</t>
  </si>
  <si>
    <t>Light Trucks</t>
  </si>
  <si>
    <t>BTUs</t>
  </si>
  <si>
    <t>Grams CO2</t>
  </si>
  <si>
    <t>0 vehicles</t>
  </si>
  <si>
    <t>1 vehicle</t>
  </si>
  <si>
    <t>2 vehicles</t>
  </si>
  <si>
    <t>3+ vehicles</t>
  </si>
  <si>
    <t>Drive alone</t>
  </si>
  <si>
    <t>Carpool</t>
  </si>
  <si>
    <t>Transit</t>
  </si>
  <si>
    <t>Walk</t>
  </si>
  <si>
    <t>Other</t>
  </si>
  <si>
    <t>Home</t>
  </si>
  <si>
    <t>2007 How workers in households with no vehicles commute</t>
  </si>
  <si>
    <t>2007 vehicles in households of workers</t>
  </si>
  <si>
    <t>3+</t>
  </si>
  <si>
    <t>Drive Alone</t>
  </si>
  <si>
    <t>How Workers With No Vehicles Got to Work in 2017</t>
  </si>
  <si>
    <t>Albany</t>
  </si>
  <si>
    <t>Bridgeport</t>
  </si>
  <si>
    <t>Twin Cities</t>
  </si>
  <si>
    <t>Tampa</t>
  </si>
  <si>
    <t>Riverside</t>
  </si>
  <si>
    <t>SF Bay Area</t>
  </si>
  <si>
    <t>Dallas-FW</t>
  </si>
  <si>
    <t>Sarasota</t>
  </si>
  <si>
    <t>Palm Bay</t>
  </si>
  <si>
    <t>CO Springs</t>
  </si>
  <si>
    <t>VA Beach</t>
  </si>
  <si>
    <t>OK City</t>
  </si>
  <si>
    <t>Number of Transit Commuters</t>
  </si>
  <si>
    <t>Durham</t>
  </si>
  <si>
    <t>Transit's Share</t>
  </si>
  <si>
    <t>Transit Commuters</t>
  </si>
  <si>
    <t>$10K-
$15K</t>
  </si>
  <si>
    <t>$15K-
$25K</t>
  </si>
  <si>
    <t>$25K-
$35K</t>
  </si>
  <si>
    <t>$35K-
$50K</t>
  </si>
  <si>
    <t>$50K-
$65K</t>
  </si>
  <si>
    <t>$65K-
$75K</t>
  </si>
  <si>
    <t>All Workers</t>
  </si>
  <si>
    <t>Salt Lake</t>
  </si>
  <si>
    <t>Transit Costs</t>
  </si>
  <si>
    <t>Transit Vehicle Occupants</t>
  </si>
  <si>
    <t>Fares &amp; Operating Costs</t>
  </si>
  <si>
    <t>Transit &amp; the Environment</t>
  </si>
  <si>
    <t>Vehicles for Area Workers</t>
  </si>
  <si>
    <t>How Area Workers With No Vehicles Commute</t>
  </si>
  <si>
    <t>Area Transit Commuting</t>
  </si>
  <si>
    <t>Transit Use by Income</t>
  </si>
  <si>
    <t>Median Incomes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</si>
</sst>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%"/>
    <numFmt numFmtId="166" formatCode="#,##0.0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ourier"/>
      <family val="1"/>
    </font>
    <font>
      <sz val="12"/>
      <name val="Courier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 applyAlignment="1">
      <alignment horizontal="center" wrapText="1"/>
    </xf>
    <xf numFmtId="3" fontId="2" fillId="0" borderId="0" xfId="0" quotePrefix="1" applyNumberFormat="1" applyFont="1" applyAlignment="1">
      <alignment horizontal="center" wrapText="1"/>
    </xf>
    <xf numFmtId="0" fontId="2" fillId="0" borderId="0" xfId="0" quotePrefix="1" applyNumberFormat="1" applyFont="1" applyAlignment="1">
      <alignment horizontal="center" wrapText="1"/>
    </xf>
    <xf numFmtId="164" fontId="1" fillId="0" borderId="0" xfId="0" applyNumberFormat="1" applyFont="1"/>
    <xf numFmtId="0" fontId="1" fillId="0" borderId="0" xfId="0" applyNumberFormat="1" applyFont="1"/>
    <xf numFmtId="2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10" fontId="1" fillId="0" borderId="0" xfId="0" applyNumberFormat="1" applyFont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  <color rgb="FFFF40FF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Sheet1!$L$3</c:f>
          <c:strCache>
            <c:ptCount val="1"/>
            <c:pt idx="0">
              <c:v>Atlanta Ridership &amp; Service</c:v>
            </c:pt>
          </c:strCache>
        </c:strRef>
      </c:tx>
      <c:layout>
        <c:manualLayout>
          <c:xMode val="edge"/>
          <c:yMode val="edge"/>
          <c:x val="0.28685412234334218"/>
          <c:y val="1.6396234291554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chemeClr val="tx1"/>
              </a:solidFill>
              <a:latin typeface="Palatino" pitchFamily="2" charset="77"/>
              <a:ea typeface="Palatino" pitchFamily="2" charset="77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82156268927923"/>
          <c:y val="0.12764182585037931"/>
          <c:w val="0.7687062386432465"/>
          <c:h val="0.63683643063812623"/>
        </c:manualLayout>
      </c:layout>
      <c:lineChart>
        <c:grouping val="standard"/>
        <c:varyColors val="0"/>
        <c:ser>
          <c:idx val="0"/>
          <c:order val="0"/>
          <c:tx>
            <c:strRef>
              <c:f>Sheet1!$R$615</c:f>
              <c:strCache>
                <c:ptCount val="1"/>
                <c:pt idx="0">
                  <c:v>Ridership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Sheet1!$S$614:$AT$614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Sheet1!$S$615:$AT$615</c:f>
              <c:numCache>
                <c:formatCode>#,##0</c:formatCode>
                <c:ptCount val="28"/>
                <c:pt idx="0">
                  <c:v>145.534693</c:v>
                </c:pt>
                <c:pt idx="1">
                  <c:v>143.59641300000001</c:v>
                </c:pt>
                <c:pt idx="2">
                  <c:v>140.647347</c:v>
                </c:pt>
                <c:pt idx="3">
                  <c:v>145.56475499999999</c:v>
                </c:pt>
                <c:pt idx="4">
                  <c:v>146.59961100000001</c:v>
                </c:pt>
                <c:pt idx="5">
                  <c:v>147.92081099999999</c:v>
                </c:pt>
                <c:pt idx="6">
                  <c:v>173.062602</c:v>
                </c:pt>
                <c:pt idx="7">
                  <c:v>160.83263099999999</c:v>
                </c:pt>
                <c:pt idx="8">
                  <c:v>166.157894</c:v>
                </c:pt>
                <c:pt idx="9">
                  <c:v>170.01447300000001</c:v>
                </c:pt>
                <c:pt idx="10">
                  <c:v>167.01378800000001</c:v>
                </c:pt>
                <c:pt idx="11">
                  <c:v>165.665796</c:v>
                </c:pt>
                <c:pt idx="12">
                  <c:v>148.976741</c:v>
                </c:pt>
                <c:pt idx="13">
                  <c:v>147.58229299999999</c:v>
                </c:pt>
                <c:pt idx="14">
                  <c:v>150.28273899999999</c:v>
                </c:pt>
                <c:pt idx="15">
                  <c:v>148.54335599999999</c:v>
                </c:pt>
                <c:pt idx="16">
                  <c:v>158.54909799999999</c:v>
                </c:pt>
                <c:pt idx="17">
                  <c:v>162.93115</c:v>
                </c:pt>
                <c:pt idx="18">
                  <c:v>168.74033499999999</c:v>
                </c:pt>
                <c:pt idx="19">
                  <c:v>157.53240500000001</c:v>
                </c:pt>
                <c:pt idx="20">
                  <c:v>149.57332099999999</c:v>
                </c:pt>
                <c:pt idx="21">
                  <c:v>144.08979299999999</c:v>
                </c:pt>
                <c:pt idx="22">
                  <c:v>138.69626</c:v>
                </c:pt>
                <c:pt idx="23">
                  <c:v>137.47750099999999</c:v>
                </c:pt>
                <c:pt idx="24">
                  <c:v>144.21796599999999</c:v>
                </c:pt>
                <c:pt idx="25">
                  <c:v>141.174958</c:v>
                </c:pt>
                <c:pt idx="26">
                  <c:v>133.429033</c:v>
                </c:pt>
                <c:pt idx="27">
                  <c:v>121.98564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4-864F-AC13-556627647346}"/>
            </c:ext>
          </c:extLst>
        </c:ser>
        <c:ser>
          <c:idx val="1"/>
          <c:order val="1"/>
          <c:tx>
            <c:strRef>
              <c:f>Sheet1!$R$616</c:f>
              <c:strCache>
                <c:ptCount val="1"/>
                <c:pt idx="0">
                  <c:v>Vehicle-Revenue Miles</c:v>
                </c:pt>
              </c:strCache>
            </c:strRef>
          </c:tx>
          <c:spPr>
            <a:ln w="63500" cap="rnd">
              <a:solidFill>
                <a:srgbClr val="0432FF"/>
              </a:solidFill>
              <a:round/>
            </a:ln>
            <a:effectLst/>
          </c:spPr>
          <c:marker>
            <c:symbol val="none"/>
          </c:marker>
          <c:cat>
            <c:numRef>
              <c:f>Sheet1!$S$614:$AT$614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Sheet1!$S$616:$AT$616</c:f>
              <c:numCache>
                <c:formatCode>#,##0</c:formatCode>
                <c:ptCount val="28"/>
                <c:pt idx="0">
                  <c:v>43.153106999999999</c:v>
                </c:pt>
                <c:pt idx="1">
                  <c:v>43.431722999999998</c:v>
                </c:pt>
                <c:pt idx="2">
                  <c:v>44.396171000000002</c:v>
                </c:pt>
                <c:pt idx="3">
                  <c:v>49.111037000000003</c:v>
                </c:pt>
                <c:pt idx="4">
                  <c:v>50.881431999999997</c:v>
                </c:pt>
                <c:pt idx="5">
                  <c:v>52.889313999999999</c:v>
                </c:pt>
                <c:pt idx="6">
                  <c:v>57.913339000000001</c:v>
                </c:pt>
                <c:pt idx="7">
                  <c:v>52.894685000000003</c:v>
                </c:pt>
                <c:pt idx="8">
                  <c:v>53.501499000000003</c:v>
                </c:pt>
                <c:pt idx="9">
                  <c:v>53.480972000000001</c:v>
                </c:pt>
                <c:pt idx="10">
                  <c:v>55.157482000000002</c:v>
                </c:pt>
                <c:pt idx="11">
                  <c:v>60.929763999999999</c:v>
                </c:pt>
                <c:pt idx="12">
                  <c:v>60.272188999999997</c:v>
                </c:pt>
                <c:pt idx="13">
                  <c:v>60.587573999999996</c:v>
                </c:pt>
                <c:pt idx="14">
                  <c:v>57.404274000000001</c:v>
                </c:pt>
                <c:pt idx="15">
                  <c:v>60.341692999999999</c:v>
                </c:pt>
                <c:pt idx="16">
                  <c:v>63.246737000000003</c:v>
                </c:pt>
                <c:pt idx="17">
                  <c:v>71.194660999999996</c:v>
                </c:pt>
                <c:pt idx="18">
                  <c:v>73.881209999999996</c:v>
                </c:pt>
                <c:pt idx="19">
                  <c:v>72.025433000000007</c:v>
                </c:pt>
                <c:pt idx="20">
                  <c:v>63.887869000000002</c:v>
                </c:pt>
                <c:pt idx="21">
                  <c:v>63.424126000000001</c:v>
                </c:pt>
                <c:pt idx="22">
                  <c:v>64.482395999999994</c:v>
                </c:pt>
                <c:pt idx="23">
                  <c:v>62.968178000000002</c:v>
                </c:pt>
                <c:pt idx="24">
                  <c:v>68.022667999999996</c:v>
                </c:pt>
                <c:pt idx="25">
                  <c:v>70.084372999999999</c:v>
                </c:pt>
                <c:pt idx="26">
                  <c:v>69.672545999999997</c:v>
                </c:pt>
                <c:pt idx="27">
                  <c:v>71.298648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4-864F-AC13-556627647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899760"/>
        <c:axId val="1023901440"/>
      </c:lineChart>
      <c:catAx>
        <c:axId val="102389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Palatino" pitchFamily="2" charset="77"/>
                <a:ea typeface="Palatino" pitchFamily="2" charset="77"/>
                <a:cs typeface="+mn-cs"/>
              </a:defRPr>
            </a:pPr>
            <a:endParaRPr lang="en-US"/>
          </a:p>
        </c:txPr>
        <c:crossAx val="1023901440"/>
        <c:crosses val="autoZero"/>
        <c:auto val="1"/>
        <c:lblAlgn val="ctr"/>
        <c:lblOffset val="0"/>
        <c:tickLblSkip val="3"/>
        <c:noMultiLvlLbl val="0"/>
      </c:catAx>
      <c:valAx>
        <c:axId val="10239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Palatino" pitchFamily="2" charset="77"/>
                    <a:ea typeface="Palatino" pitchFamily="2" charset="77"/>
                    <a:cs typeface="+mn-cs"/>
                  </a:defRPr>
                </a:pPr>
                <a:r>
                  <a:rPr lang="en-US"/>
                  <a:t>Millions of Trips &amp; Miles</a:t>
                </a:r>
              </a:p>
            </c:rich>
          </c:tx>
          <c:layout>
            <c:manualLayout>
              <c:xMode val="edge"/>
              <c:yMode val="edge"/>
              <c:x val="1.7191564494549602E-2"/>
              <c:y val="0.20522248998234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Palatino" pitchFamily="2" charset="77"/>
                  <a:ea typeface="Palatino" pitchFamily="2" charset="77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Palatino" pitchFamily="2" charset="77"/>
                <a:ea typeface="Palatino" pitchFamily="2" charset="77"/>
                <a:cs typeface="+mn-cs"/>
              </a:defRPr>
            </a:pPr>
            <a:endParaRPr lang="en-US"/>
          </a:p>
        </c:txPr>
        <c:crossAx val="1023899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64790647687144"/>
          <c:y val="0.87150811219771906"/>
          <c:w val="0.83439070783983293"/>
          <c:h val="6.3819458065962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/>
              </a:solidFill>
              <a:latin typeface="Palatino" pitchFamily="2" charset="77"/>
              <a:ea typeface="Palatino" pitchFamily="2" charset="77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400">
          <a:solidFill>
            <a:schemeClr val="tx1"/>
          </a:solidFill>
          <a:latin typeface="Palatino" pitchFamily="2" charset="77"/>
          <a:ea typeface="Palatino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Sheet1!$L$12</c:f>
          <c:strCache>
            <c:ptCount val="1"/>
            <c:pt idx="0">
              <c:v>Atlanta Transit Use by Income</c:v>
            </c:pt>
          </c:strCache>
        </c:strRef>
      </c:tx>
      <c:layout>
        <c:manualLayout>
          <c:xMode val="edge"/>
          <c:yMode val="edge"/>
          <c:x val="0.24856409802707247"/>
          <c:y val="1.2743181341875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10206733867004"/>
          <c:y val="0.13252216783712847"/>
          <c:w val="0.80388404119388002"/>
          <c:h val="0.53069919976907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Sheet1!$L$642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432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Sheet1!$K$643:$K$650</c:f>
              <c:strCache>
                <c:ptCount val="8"/>
                <c:pt idx="0">
                  <c:v>&lt;$10K</c:v>
                </c:pt>
                <c:pt idx="1">
                  <c:v>$10K-
$15K</c:v>
                </c:pt>
                <c:pt idx="2">
                  <c:v>$15K-
$25K</c:v>
                </c:pt>
                <c:pt idx="3">
                  <c:v>$25K-
$35K</c:v>
                </c:pt>
                <c:pt idx="4">
                  <c:v>$35K-
$50K</c:v>
                </c:pt>
                <c:pt idx="5">
                  <c:v>$50K-
$65K</c:v>
                </c:pt>
                <c:pt idx="6">
                  <c:v>$65K-
$75K</c:v>
                </c:pt>
                <c:pt idx="7">
                  <c:v>&gt;$75K</c:v>
                </c:pt>
              </c:strCache>
            </c:strRef>
          </c:cat>
          <c:val>
            <c:numRef>
              <c:f>Sheet1!$L$643:$L$650</c:f>
              <c:numCache>
                <c:formatCode>#,##0</c:formatCode>
                <c:ptCount val="8"/>
                <c:pt idx="0">
                  <c:v>15614</c:v>
                </c:pt>
                <c:pt idx="1">
                  <c:v>11273</c:v>
                </c:pt>
                <c:pt idx="2">
                  <c:v>19172</c:v>
                </c:pt>
                <c:pt idx="3">
                  <c:v>13540</c:v>
                </c:pt>
                <c:pt idx="4">
                  <c:v>9543</c:v>
                </c:pt>
                <c:pt idx="5">
                  <c:v>3206</c:v>
                </c:pt>
                <c:pt idx="6">
                  <c:v>2546</c:v>
                </c:pt>
                <c:pt idx="7">
                  <c:v>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8-904C-8EA6-93485C2267AB}"/>
            </c:ext>
          </c:extLst>
        </c:ser>
        <c:ser>
          <c:idx val="0"/>
          <c:order val="1"/>
          <c:tx>
            <c:strRef>
              <c:f>Sheet1!$M$642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Sheet1!$K$643:$K$650</c:f>
              <c:strCache>
                <c:ptCount val="8"/>
                <c:pt idx="0">
                  <c:v>&lt;$10K</c:v>
                </c:pt>
                <c:pt idx="1">
                  <c:v>$10K-
$15K</c:v>
                </c:pt>
                <c:pt idx="2">
                  <c:v>$15K-
$25K</c:v>
                </c:pt>
                <c:pt idx="3">
                  <c:v>$25K-
$35K</c:v>
                </c:pt>
                <c:pt idx="4">
                  <c:v>$35K-
$50K</c:v>
                </c:pt>
                <c:pt idx="5">
                  <c:v>$50K-
$65K</c:v>
                </c:pt>
                <c:pt idx="6">
                  <c:v>$65K-
$75K</c:v>
                </c:pt>
                <c:pt idx="7">
                  <c:v>&gt;$75K</c:v>
                </c:pt>
              </c:strCache>
            </c:strRef>
          </c:cat>
          <c:val>
            <c:numRef>
              <c:f>Sheet1!$M$643:$M$650</c:f>
              <c:numCache>
                <c:formatCode>#,##0</c:formatCode>
                <c:ptCount val="8"/>
                <c:pt idx="0">
                  <c:v>17666</c:v>
                </c:pt>
                <c:pt idx="1">
                  <c:v>9280</c:v>
                </c:pt>
                <c:pt idx="2">
                  <c:v>18362</c:v>
                </c:pt>
                <c:pt idx="3">
                  <c:v>13122</c:v>
                </c:pt>
                <c:pt idx="4">
                  <c:v>10076</c:v>
                </c:pt>
                <c:pt idx="5">
                  <c:v>5496</c:v>
                </c:pt>
                <c:pt idx="6">
                  <c:v>1971</c:v>
                </c:pt>
                <c:pt idx="7">
                  <c:v>11458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8-904C-8EA6-93485C226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0224560"/>
        <c:axId val="1"/>
      </c:barChart>
      <c:catAx>
        <c:axId val="202022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0224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68158534086585E-2"/>
          <c:y val="0.83847106178937414"/>
          <c:w val="0.91415713620630323"/>
          <c:h val="7.777731449556585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Palatino"/>
          <a:ea typeface="Palatino"/>
          <a:cs typeface="Palatino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Sheet1!$L$13</c:f>
          <c:strCache>
            <c:ptCount val="1"/>
            <c:pt idx="0">
              <c:v>Atlanta Median Incomes</c:v>
            </c:pt>
          </c:strCache>
        </c:strRef>
      </c:tx>
      <c:layout>
        <c:manualLayout>
          <c:xMode val="edge"/>
          <c:yMode val="edge"/>
          <c:x val="0.26885661351154633"/>
          <c:y val="1.3658573096613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994276450737775"/>
          <c:y val="0.13839357301432656"/>
          <c:w val="0.78126910606762379"/>
          <c:h val="0.607583605281278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Sheet1!$N$747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432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Sheet1!$M$748:$M$749</c:f>
              <c:strCache>
                <c:ptCount val="2"/>
                <c:pt idx="0">
                  <c:v>All Workers</c:v>
                </c:pt>
                <c:pt idx="1">
                  <c:v>Transit Commuters</c:v>
                </c:pt>
              </c:strCache>
            </c:strRef>
          </c:cat>
          <c:val>
            <c:numRef>
              <c:f>Sheet1!$N$748:$N$749</c:f>
              <c:numCache>
                <c:formatCode>#,##0</c:formatCode>
                <c:ptCount val="2"/>
                <c:pt idx="0">
                  <c:v>42371.477999999996</c:v>
                </c:pt>
                <c:pt idx="1">
                  <c:v>25354.59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8-904C-8EA6-93485C2267AB}"/>
            </c:ext>
          </c:extLst>
        </c:ser>
        <c:ser>
          <c:idx val="0"/>
          <c:order val="1"/>
          <c:tx>
            <c:strRef>
              <c:f>Sheet1!$O$747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Sheet1!$M$748:$M$749</c:f>
              <c:strCache>
                <c:ptCount val="2"/>
                <c:pt idx="0">
                  <c:v>All Workers</c:v>
                </c:pt>
                <c:pt idx="1">
                  <c:v>Transit Commuters</c:v>
                </c:pt>
              </c:strCache>
            </c:strRef>
          </c:cat>
          <c:val>
            <c:numRef>
              <c:f>Sheet1!$O$748:$O$749</c:f>
              <c:numCache>
                <c:formatCode>#,##0</c:formatCode>
                <c:ptCount val="2"/>
                <c:pt idx="0">
                  <c:v>40854.527999999998</c:v>
                </c:pt>
                <c:pt idx="1">
                  <c:v>24242.030999999999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8-904C-8EA6-93485C226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0224560"/>
        <c:axId val="1"/>
      </c:barChart>
      <c:catAx>
        <c:axId val="202022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2018 Dollars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0224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33139239947944"/>
          <c:y val="0.85163183737013859"/>
          <c:w val="0.78857837623238258"/>
          <c:h val="6.09420376635430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Palatino"/>
          <a:ea typeface="Palatino"/>
          <a:cs typeface="Palatino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Sheet1!$L$4</c:f>
          <c:strCache>
            <c:ptCount val="1"/>
            <c:pt idx="0">
              <c:v>Atlanta Trips Per Capita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chemeClr val="tx1"/>
              </a:solidFill>
              <a:latin typeface="Palatino" pitchFamily="2" charset="77"/>
              <a:ea typeface="Palatino" pitchFamily="2" charset="77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502009523459313E-2"/>
          <c:y val="0.12702621275852533"/>
          <c:w val="0.85490667938229536"/>
          <c:h val="0.71429475890375072"/>
        </c:manualLayout>
      </c:layout>
      <c:lineChart>
        <c:grouping val="standard"/>
        <c:varyColors val="0"/>
        <c:ser>
          <c:idx val="0"/>
          <c:order val="0"/>
          <c:tx>
            <c:strRef>
              <c:f>Sheet1!$R$620</c:f>
              <c:strCache>
                <c:ptCount val="1"/>
                <c:pt idx="0">
                  <c:v>Trips Per Capita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Sheet1!$S$619:$AS$619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Sheet1!$S$620:$AS$620</c:f>
              <c:numCache>
                <c:formatCode>#,##0</c:formatCode>
                <c:ptCount val="27"/>
                <c:pt idx="0">
                  <c:v>64.261455555648197</c:v>
                </c:pt>
                <c:pt idx="1">
                  <c:v>60.412114424276872</c:v>
                </c:pt>
                <c:pt idx="2">
                  <c:v>56.377837044178193</c:v>
                </c:pt>
                <c:pt idx="3">
                  <c:v>55.594204434910125</c:v>
                </c:pt>
                <c:pt idx="4">
                  <c:v>53.346081547435851</c:v>
                </c:pt>
                <c:pt idx="5">
                  <c:v>51.285595945549339</c:v>
                </c:pt>
                <c:pt idx="6">
                  <c:v>57.169682044208379</c:v>
                </c:pt>
                <c:pt idx="7">
                  <c:v>50.621281444563792</c:v>
                </c:pt>
                <c:pt idx="8">
                  <c:v>49.828334128292809</c:v>
                </c:pt>
                <c:pt idx="9">
                  <c:v>48.577784413001737</c:v>
                </c:pt>
                <c:pt idx="10">
                  <c:v>46.519940359103146</c:v>
                </c:pt>
                <c:pt idx="11">
                  <c:v>44.983649643157818</c:v>
                </c:pt>
                <c:pt idx="12">
                  <c:v>39.434407443241305</c:v>
                </c:pt>
                <c:pt idx="13">
                  <c:v>38.08255842559349</c:v>
                </c:pt>
                <c:pt idx="14">
                  <c:v>37.803845405968374</c:v>
                </c:pt>
                <c:pt idx="15">
                  <c:v>36.426305177707611</c:v>
                </c:pt>
                <c:pt idx="16">
                  <c:v>37.901873626701139</c:v>
                </c:pt>
                <c:pt idx="17">
                  <c:v>37.969601567357152</c:v>
                </c:pt>
                <c:pt idx="18">
                  <c:v>38.334149961832068</c:v>
                </c:pt>
                <c:pt idx="19">
                  <c:v>34.887660480677432</c:v>
                </c:pt>
                <c:pt idx="20">
                  <c:v>32.564690289035305</c:v>
                </c:pt>
                <c:pt idx="21">
                  <c:v>30.84018004578197</c:v>
                </c:pt>
                <c:pt idx="22">
                  <c:v>29.258314426720922</c:v>
                </c:pt>
                <c:pt idx="23">
                  <c:v>28.554400153533578</c:v>
                </c:pt>
                <c:pt idx="24">
                  <c:v>29.359115785907914</c:v>
                </c:pt>
                <c:pt idx="25">
                  <c:v>28.401601072209797</c:v>
                </c:pt>
                <c:pt idx="26">
                  <c:v>26.38386959633949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4-864F-AC13-556627647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899760"/>
        <c:axId val="1023901440"/>
      </c:lineChart>
      <c:catAx>
        <c:axId val="102389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Palatino" pitchFamily="2" charset="77"/>
                <a:ea typeface="Palatino" pitchFamily="2" charset="77"/>
                <a:cs typeface="+mn-cs"/>
              </a:defRPr>
            </a:pPr>
            <a:endParaRPr lang="en-US"/>
          </a:p>
        </c:txPr>
        <c:crossAx val="1023901440"/>
        <c:crosses val="autoZero"/>
        <c:auto val="1"/>
        <c:lblAlgn val="ctr"/>
        <c:lblOffset val="0"/>
        <c:tickLblSkip val="3"/>
        <c:noMultiLvlLbl val="0"/>
      </c:catAx>
      <c:valAx>
        <c:axId val="10239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Palatino" pitchFamily="2" charset="77"/>
                <a:ea typeface="Palatino" pitchFamily="2" charset="77"/>
                <a:cs typeface="+mn-cs"/>
              </a:defRPr>
            </a:pPr>
            <a:endParaRPr lang="en-US"/>
          </a:p>
        </c:txPr>
        <c:crossAx val="102389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2400">
          <a:solidFill>
            <a:schemeClr val="tx1"/>
          </a:solidFill>
          <a:latin typeface="Palatino" pitchFamily="2" charset="77"/>
          <a:ea typeface="Palatino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Sheet1!$L$5</c:f>
          <c:strCache>
            <c:ptCount val="1"/>
            <c:pt idx="0">
              <c:v>Atlanta Transit Costs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chemeClr val="tx1"/>
              </a:solidFill>
              <a:latin typeface="Palatino" pitchFamily="2" charset="77"/>
              <a:ea typeface="Palatino" pitchFamily="2" charset="77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89995931359644"/>
          <c:y val="0.12801401485155911"/>
          <c:w val="0.78190855132470138"/>
          <c:h val="0.72025071344260339"/>
        </c:manualLayout>
      </c:layout>
      <c:lineChart>
        <c:grouping val="standard"/>
        <c:varyColors val="0"/>
        <c:ser>
          <c:idx val="0"/>
          <c:order val="0"/>
          <c:tx>
            <c:strRef>
              <c:f>Sheet1!$R$624</c:f>
              <c:strCache>
                <c:ptCount val="1"/>
                <c:pt idx="0">
                  <c:v>OpCost/VRM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Sheet1!$S$623:$AS$623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Sheet1!$S$624:$AS$624</c:f>
              <c:numCache>
                <c:formatCode>#,##0</c:formatCode>
                <c:ptCount val="27"/>
                <c:pt idx="0">
                  <c:v>5.5437728757365514</c:v>
                </c:pt>
                <c:pt idx="1">
                  <c:v>6.5902342709688355</c:v>
                </c:pt>
                <c:pt idx="2">
                  <c:v>6.5769168101550406</c:v>
                </c:pt>
                <c:pt idx="3">
                  <c:v>6.3688635425629574</c:v>
                </c:pt>
                <c:pt idx="4">
                  <c:v>6.4378746308502235</c:v>
                </c:pt>
                <c:pt idx="5">
                  <c:v>6.5438375928200703</c:v>
                </c:pt>
                <c:pt idx="6">
                  <c:v>6.7603416706310115</c:v>
                </c:pt>
                <c:pt idx="7">
                  <c:v>7.333132852563816</c:v>
                </c:pt>
                <c:pt idx="8">
                  <c:v>7.867932367309634</c:v>
                </c:pt>
                <c:pt idx="9">
                  <c:v>8.319991108310905</c:v>
                </c:pt>
                <c:pt idx="10">
                  <c:v>8.628955728195173</c:v>
                </c:pt>
                <c:pt idx="11">
                  <c:v>6.9754895404977191</c:v>
                </c:pt>
                <c:pt idx="12">
                  <c:v>7.452203474484425</c:v>
                </c:pt>
                <c:pt idx="13">
                  <c:v>7.1279009966025679</c:v>
                </c:pt>
                <c:pt idx="14">
                  <c:v>7.6078449694315049</c:v>
                </c:pt>
                <c:pt idx="15">
                  <c:v>7.0593079768954006</c:v>
                </c:pt>
                <c:pt idx="16">
                  <c:v>7.7717852563369894</c:v>
                </c:pt>
                <c:pt idx="17">
                  <c:v>6.8265720877796428</c:v>
                </c:pt>
                <c:pt idx="18">
                  <c:v>6.92198906174045</c:v>
                </c:pt>
                <c:pt idx="19">
                  <c:v>7.2497230691664916</c:v>
                </c:pt>
                <c:pt idx="20">
                  <c:v>8.137853566092172</c:v>
                </c:pt>
                <c:pt idx="21">
                  <c:v>8.1376981385554821</c:v>
                </c:pt>
                <c:pt idx="22">
                  <c:v>8.6232573688933023</c:v>
                </c:pt>
                <c:pt idx="23">
                  <c:v>8.9705238693650493</c:v>
                </c:pt>
                <c:pt idx="24">
                  <c:v>8.0366132794228307</c:v>
                </c:pt>
                <c:pt idx="25">
                  <c:v>8.3017368416448374</c:v>
                </c:pt>
                <c:pt idx="26">
                  <c:v>7.4517751899356135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4-864F-AC13-556627647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899760"/>
        <c:axId val="1023901440"/>
      </c:lineChart>
      <c:catAx>
        <c:axId val="102389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Palatino" pitchFamily="2" charset="77"/>
                <a:ea typeface="Palatino" pitchFamily="2" charset="77"/>
                <a:cs typeface="+mn-cs"/>
              </a:defRPr>
            </a:pPr>
            <a:endParaRPr lang="en-US"/>
          </a:p>
        </c:txPr>
        <c:crossAx val="1023901440"/>
        <c:crosses val="autoZero"/>
        <c:auto val="1"/>
        <c:lblAlgn val="ctr"/>
        <c:lblOffset val="0"/>
        <c:tickLblSkip val="3"/>
        <c:noMultiLvlLbl val="0"/>
      </c:catAx>
      <c:valAx>
        <c:axId val="10239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Palatino" pitchFamily="2" charset="77"/>
                    <a:ea typeface="Palatino" pitchFamily="2" charset="77"/>
                    <a:cs typeface="+mn-cs"/>
                  </a:defRPr>
                </a:pPr>
                <a:r>
                  <a:rPr lang="en-US"/>
                  <a:t>2018 $</a:t>
                </a:r>
                <a:r>
                  <a:rPr lang="en-US" baseline="0"/>
                  <a:t>/Vehicle Revenue Mile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740267606409337E-2"/>
              <c:y val="0.195463849751228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Palatino" pitchFamily="2" charset="77"/>
                  <a:ea typeface="Palatino" pitchFamily="2" charset="77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Palatino" pitchFamily="2" charset="77"/>
                <a:ea typeface="Palatino" pitchFamily="2" charset="77"/>
                <a:cs typeface="+mn-cs"/>
              </a:defRPr>
            </a:pPr>
            <a:endParaRPr lang="en-US"/>
          </a:p>
        </c:txPr>
        <c:crossAx val="102389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2400">
          <a:solidFill>
            <a:schemeClr val="tx1"/>
          </a:solidFill>
          <a:latin typeface="Palatino" pitchFamily="2" charset="77"/>
          <a:ea typeface="Palatino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Sheet1!$L$6</c:f>
          <c:strCache>
            <c:ptCount val="1"/>
            <c:pt idx="0">
              <c:v>Atlanta Transit Vehicle Occupants</c:v>
            </c:pt>
          </c:strCache>
        </c:strRef>
      </c:tx>
      <c:layout>
        <c:manualLayout>
          <c:xMode val="edge"/>
          <c:yMode val="edge"/>
          <c:x val="0.24917014049714373"/>
          <c:y val="1.5209125475285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chemeClr val="tx1"/>
              </a:solidFill>
              <a:latin typeface="Palatino" pitchFamily="2" charset="77"/>
              <a:ea typeface="Palatino" pitchFamily="2" charset="77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28278840491199"/>
          <c:y val="0.15075817264352928"/>
          <c:w val="0.80124075730145916"/>
          <c:h val="0.67936229454207953"/>
        </c:manualLayout>
      </c:layout>
      <c:lineChart>
        <c:grouping val="standard"/>
        <c:varyColors val="0"/>
        <c:ser>
          <c:idx val="0"/>
          <c:order val="0"/>
          <c:tx>
            <c:strRef>
              <c:f>Sheet1!$R$627</c:f>
              <c:strCache>
                <c:ptCount val="1"/>
                <c:pt idx="0">
                  <c:v>PM/VRM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Sheet1!$S$626:$AS$626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Sheet1!$S$627:$AS$627</c:f>
              <c:numCache>
                <c:formatCode>#,##0</c:formatCode>
                <c:ptCount val="27"/>
                <c:pt idx="0">
                  <c:v>14.876077914853269</c:v>
                </c:pt>
                <c:pt idx="1">
                  <c:v>13.715194927910183</c:v>
                </c:pt>
                <c:pt idx="2">
                  <c:v>13.110032484558184</c:v>
                </c:pt>
                <c:pt idx="3">
                  <c:v>12.566493596948483</c:v>
                </c:pt>
                <c:pt idx="4">
                  <c:v>12.655717806841601</c:v>
                </c:pt>
                <c:pt idx="5">
                  <c:v>13.015746129738041</c:v>
                </c:pt>
                <c:pt idx="6">
                  <c:v>14.417614705309946</c:v>
                </c:pt>
                <c:pt idx="7">
                  <c:v>14.469393002340405</c:v>
                </c:pt>
                <c:pt idx="8">
                  <c:v>15.108260891905104</c:v>
                </c:pt>
                <c:pt idx="9">
                  <c:v>15.019776473022967</c:v>
                </c:pt>
                <c:pt idx="10">
                  <c:v>15.853384061295619</c:v>
                </c:pt>
                <c:pt idx="11">
                  <c:v>14.053379379575473</c:v>
                </c:pt>
                <c:pt idx="12">
                  <c:v>12.938678218572749</c:v>
                </c:pt>
                <c:pt idx="13">
                  <c:v>13.2481556861808</c:v>
                </c:pt>
                <c:pt idx="14">
                  <c:v>14.140656634730718</c:v>
                </c:pt>
                <c:pt idx="15">
                  <c:v>14.739915550596169</c:v>
                </c:pt>
                <c:pt idx="16">
                  <c:v>14.405797045308439</c:v>
                </c:pt>
                <c:pt idx="17">
                  <c:v>13.73712191704937</c:v>
                </c:pt>
                <c:pt idx="18">
                  <c:v>13.430230609379571</c:v>
                </c:pt>
                <c:pt idx="19">
                  <c:v>13.055028173173218</c:v>
                </c:pt>
                <c:pt idx="20">
                  <c:v>14.004534366297301</c:v>
                </c:pt>
                <c:pt idx="21">
                  <c:v>13.6893513834152</c:v>
                </c:pt>
                <c:pt idx="22">
                  <c:v>13.080992182734649</c:v>
                </c:pt>
                <c:pt idx="23">
                  <c:v>13.099082777970803</c:v>
                </c:pt>
                <c:pt idx="24">
                  <c:v>12.710945812945766</c:v>
                </c:pt>
                <c:pt idx="25">
                  <c:v>12.384731771803109</c:v>
                </c:pt>
                <c:pt idx="26">
                  <c:v>11.944062830716707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4-864F-AC13-556627647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899760"/>
        <c:axId val="1023901440"/>
      </c:lineChart>
      <c:catAx>
        <c:axId val="102389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Palatino" pitchFamily="2" charset="77"/>
                <a:ea typeface="Palatino" pitchFamily="2" charset="77"/>
                <a:cs typeface="+mn-cs"/>
              </a:defRPr>
            </a:pPr>
            <a:endParaRPr lang="en-US"/>
          </a:p>
        </c:txPr>
        <c:crossAx val="1023901440"/>
        <c:crosses val="autoZero"/>
        <c:auto val="1"/>
        <c:lblAlgn val="ctr"/>
        <c:lblOffset val="0"/>
        <c:tickLblSkip val="3"/>
        <c:noMultiLvlLbl val="0"/>
      </c:catAx>
      <c:valAx>
        <c:axId val="10239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Palatino" pitchFamily="2" charset="77"/>
                    <a:ea typeface="Palatino" pitchFamily="2" charset="77"/>
                    <a:cs typeface="+mn-cs"/>
                  </a:defRPr>
                </a:pPr>
                <a:r>
                  <a:rPr lang="en-US"/>
                  <a:t>Passengers/</a:t>
                </a:r>
                <a:r>
                  <a:rPr lang="en-US" baseline="0"/>
                  <a:t>Vehicle (PM/VRM)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Palatino" pitchFamily="2" charset="77"/>
                  <a:ea typeface="Palatino" pitchFamily="2" charset="77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Palatino" pitchFamily="2" charset="77"/>
                <a:ea typeface="Palatino" pitchFamily="2" charset="77"/>
                <a:cs typeface="+mn-cs"/>
              </a:defRPr>
            </a:pPr>
            <a:endParaRPr lang="en-US"/>
          </a:p>
        </c:txPr>
        <c:crossAx val="102389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2400">
          <a:solidFill>
            <a:schemeClr val="tx1"/>
          </a:solidFill>
          <a:latin typeface="Palatino" pitchFamily="2" charset="77"/>
          <a:ea typeface="Palatino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Sheet1!$L$7</c:f>
          <c:strCache>
            <c:ptCount val="1"/>
            <c:pt idx="0">
              <c:v>Atlanta Fares &amp; Operating Costs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chemeClr val="tx1"/>
              </a:solidFill>
              <a:latin typeface="Palatino" pitchFamily="2" charset="77"/>
              <a:ea typeface="Palatino" pitchFamily="2" charset="77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398343589404266"/>
          <c:y val="0.13528839140854085"/>
          <c:w val="0.75699695626282004"/>
          <c:h val="0.61248187785600527"/>
        </c:manualLayout>
      </c:layout>
      <c:lineChart>
        <c:grouping val="standard"/>
        <c:varyColors val="0"/>
        <c:ser>
          <c:idx val="0"/>
          <c:order val="0"/>
          <c:tx>
            <c:strRef>
              <c:f>Sheet1!$AC$631</c:f>
              <c:strCache>
                <c:ptCount val="1"/>
                <c:pt idx="0">
                  <c:v>Fares</c:v>
                </c:pt>
              </c:strCache>
            </c:strRef>
          </c:tx>
          <c:spPr>
            <a:ln w="63500" cap="rnd">
              <a:solidFill>
                <a:srgbClr val="0432FF"/>
              </a:solidFill>
              <a:round/>
            </a:ln>
            <a:effectLst/>
          </c:spPr>
          <c:marker>
            <c:symbol val="none"/>
          </c:marker>
          <c:cat>
            <c:numRef>
              <c:f>Sheet1!$AD$630:$AS$630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Sheet1!$AD$631:$AS$631</c:f>
              <c:numCache>
                <c:formatCode>#,##0.00</c:formatCode>
                <c:ptCount val="16"/>
                <c:pt idx="0">
                  <c:v>0.85853402956846847</c:v>
                </c:pt>
                <c:pt idx="1">
                  <c:v>0.91726394700130665</c:v>
                </c:pt>
                <c:pt idx="2">
                  <c:v>0.88656139060788497</c:v>
                </c:pt>
                <c:pt idx="3">
                  <c:v>0.85975338857068395</c:v>
                </c:pt>
                <c:pt idx="4">
                  <c:v>0.89119731604370622</c:v>
                </c:pt>
                <c:pt idx="5">
                  <c:v>0.84972017897829744</c:v>
                </c:pt>
                <c:pt idx="6">
                  <c:v>0.84457315858967807</c:v>
                </c:pt>
                <c:pt idx="7">
                  <c:v>0.85589618233441023</c:v>
                </c:pt>
                <c:pt idx="8">
                  <c:v>0.9399527518909131</c:v>
                </c:pt>
                <c:pt idx="9">
                  <c:v>1.0253879770788008</c:v>
                </c:pt>
                <c:pt idx="10">
                  <c:v>1.2009889497270552</c:v>
                </c:pt>
                <c:pt idx="11">
                  <c:v>1.2930905799533223</c:v>
                </c:pt>
                <c:pt idx="12">
                  <c:v>1.2267177380987153</c:v>
                </c:pt>
                <c:pt idx="13">
                  <c:v>1.1901670573751424</c:v>
                </c:pt>
                <c:pt idx="14">
                  <c:v>1.1520116455149458</c:v>
                </c:pt>
                <c:pt idx="15">
                  <c:v>1.1829885621886485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4-864F-AC13-556627647346}"/>
            </c:ext>
          </c:extLst>
        </c:ser>
        <c:ser>
          <c:idx val="1"/>
          <c:order val="1"/>
          <c:tx>
            <c:strRef>
              <c:f>Sheet1!$AC$632</c:f>
              <c:strCache>
                <c:ptCount val="1"/>
                <c:pt idx="0">
                  <c:v>Operating Costs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Sheet1!$AD$630:$AS$630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Sheet1!$AD$632:$AS$632</c:f>
              <c:numCache>
                <c:formatCode>#,##0.00</c:formatCode>
                <c:ptCount val="16"/>
                <c:pt idx="0">
                  <c:v>2.5654959668741428</c:v>
                </c:pt>
                <c:pt idx="1">
                  <c:v>3.0149714194686399</c:v>
                </c:pt>
                <c:pt idx="2">
                  <c:v>2.9262469115880441</c:v>
                </c:pt>
                <c:pt idx="3">
                  <c:v>2.9060078361678503</c:v>
                </c:pt>
                <c:pt idx="4">
                  <c:v>2.867651615022575</c:v>
                </c:pt>
                <c:pt idx="5">
                  <c:v>3.1002387546097752</c:v>
                </c:pt>
                <c:pt idx="6">
                  <c:v>2.982950071742168</c:v>
                </c:pt>
                <c:pt idx="7">
                  <c:v>3.030721300204537</c:v>
                </c:pt>
                <c:pt idx="8">
                  <c:v>3.3146478223753744</c:v>
                </c:pt>
                <c:pt idx="9">
                  <c:v>3.4759549303025739</c:v>
                </c:pt>
                <c:pt idx="10">
                  <c:v>3.5819774693527964</c:v>
                </c:pt>
                <c:pt idx="11">
                  <c:v>4.0091080788400211</c:v>
                </c:pt>
                <c:pt idx="12">
                  <c:v>4.1087271709967093</c:v>
                </c:pt>
                <c:pt idx="13">
                  <c:v>3.7905948344228517</c:v>
                </c:pt>
                <c:pt idx="14">
                  <c:v>4.121283474068246</c:v>
                </c:pt>
                <c:pt idx="15">
                  <c:v>3.8910883038659803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4-864F-AC13-556627647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899760"/>
        <c:axId val="1023901440"/>
      </c:lineChart>
      <c:catAx>
        <c:axId val="102389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Palatino" pitchFamily="2" charset="77"/>
                <a:ea typeface="Palatino" pitchFamily="2" charset="77"/>
                <a:cs typeface="+mn-cs"/>
              </a:defRPr>
            </a:pPr>
            <a:endParaRPr lang="en-US"/>
          </a:p>
        </c:txPr>
        <c:crossAx val="1023901440"/>
        <c:crosses val="autoZero"/>
        <c:auto val="1"/>
        <c:lblAlgn val="ctr"/>
        <c:lblOffset val="0"/>
        <c:tickLblSkip val="3"/>
        <c:noMultiLvlLbl val="0"/>
      </c:catAx>
      <c:valAx>
        <c:axId val="10239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Palatino" pitchFamily="2" charset="77"/>
                    <a:ea typeface="Palatino" pitchFamily="2" charset="77"/>
                    <a:cs typeface="+mn-cs"/>
                  </a:defRPr>
                </a:pPr>
                <a:r>
                  <a:rPr lang="en-US"/>
                  <a:t>2018 Dollars Per Trip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Palatino" pitchFamily="2" charset="77"/>
                  <a:ea typeface="Palatino" pitchFamily="2" charset="77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Palatino" pitchFamily="2" charset="77"/>
                <a:ea typeface="Palatino" pitchFamily="2" charset="77"/>
                <a:cs typeface="+mn-cs"/>
              </a:defRPr>
            </a:pPr>
            <a:endParaRPr lang="en-US"/>
          </a:p>
        </c:txPr>
        <c:crossAx val="1023899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13421116478083"/>
          <c:y val="0.84433368560498923"/>
          <c:w val="0.74679029091951732"/>
          <c:h val="6.8709792655880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/>
              </a:solidFill>
              <a:latin typeface="Palatino" pitchFamily="2" charset="77"/>
              <a:ea typeface="Palatino" pitchFamily="2" charset="77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2400">
          <a:solidFill>
            <a:schemeClr val="tx1"/>
          </a:solidFill>
          <a:latin typeface="Palatino" pitchFamily="2" charset="77"/>
          <a:ea typeface="Palatino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Sheet1!$L$8</c:f>
          <c:strCache>
            <c:ptCount val="1"/>
            <c:pt idx="0">
              <c:v>Atlanta Transit &amp; the Environment</c:v>
            </c:pt>
          </c:strCache>
        </c:strRef>
      </c:tx>
      <c:layout>
        <c:manualLayout>
          <c:xMode val="edge"/>
          <c:yMode val="edge"/>
          <c:x val="0.18651436016541098"/>
          <c:y val="1.41414141414141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79877234657829"/>
          <c:y val="0.15686662537779983"/>
          <c:w val="0.59790695272989069"/>
          <c:h val="0.66318022799149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Sheet1!$Z$849</c:f>
              <c:strCache>
                <c:ptCount val="1"/>
                <c:pt idx="0">
                  <c:v>BTUs</c:v>
                </c:pt>
              </c:strCache>
            </c:strRef>
          </c:tx>
          <c:spPr>
            <a:solidFill>
              <a:srgbClr val="0432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Sheet1!$AA$848:$AC$848</c:f>
              <c:strCache>
                <c:ptCount val="3"/>
                <c:pt idx="0">
                  <c:v>Cars</c:v>
                </c:pt>
                <c:pt idx="1">
                  <c:v>Light Trucks</c:v>
                </c:pt>
                <c:pt idx="2">
                  <c:v>Transit</c:v>
                </c:pt>
              </c:strCache>
            </c:strRef>
          </c:cat>
          <c:val>
            <c:numRef>
              <c:f>Sheet1!$AA$849:$AC$849</c:f>
              <c:numCache>
                <c:formatCode>#,##0</c:formatCode>
                <c:ptCount val="3"/>
                <c:pt idx="0">
                  <c:v>2939</c:v>
                </c:pt>
                <c:pt idx="1">
                  <c:v>3556</c:v>
                </c:pt>
                <c:pt idx="2">
                  <c:v>3187.9020497548363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C-6544-9FD9-5D293E434020}"/>
            </c:ext>
          </c:extLst>
        </c:ser>
        <c:ser>
          <c:idx val="0"/>
          <c:order val="1"/>
          <c:tx>
            <c:strRef>
              <c:f>Sheet1!$Z$850</c:f>
              <c:strCache>
                <c:ptCount val="1"/>
              </c:strCache>
            </c:strRef>
          </c:tx>
          <c:invertIfNegative val="0"/>
          <c:cat>
            <c:strRef>
              <c:f>Sheet1!$AA$848:$AC$848</c:f>
              <c:strCache>
                <c:ptCount val="3"/>
                <c:pt idx="0">
                  <c:v>Cars</c:v>
                </c:pt>
                <c:pt idx="1">
                  <c:v>Light Trucks</c:v>
                </c:pt>
                <c:pt idx="2">
                  <c:v>Transit</c:v>
                </c:pt>
              </c:strCache>
            </c:strRef>
          </c:cat>
          <c:val>
            <c:numRef>
              <c:f>Sheet1!$AA$850:$AC$850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0F3C-6544-9FD9-5D293E434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022456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Sheet1!$Z$851</c:f>
              <c:strCache>
                <c:ptCount val="1"/>
              </c:strCache>
            </c:strRef>
          </c:tx>
          <c:invertIfNegative val="0"/>
          <c:cat>
            <c:strRef>
              <c:f>Sheet1!$AA$848:$AC$848</c:f>
              <c:strCache>
                <c:ptCount val="3"/>
                <c:pt idx="0">
                  <c:v>Cars</c:v>
                </c:pt>
                <c:pt idx="1">
                  <c:v>Light Trucks</c:v>
                </c:pt>
                <c:pt idx="2">
                  <c:v>Transit</c:v>
                </c:pt>
              </c:strCache>
            </c:strRef>
          </c:cat>
          <c:val>
            <c:numRef>
              <c:f>Sheet1!$AA$851:$AC$851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0F3C-6544-9FD9-5D293E434020}"/>
            </c:ext>
          </c:extLst>
        </c:ser>
        <c:ser>
          <c:idx val="3"/>
          <c:order val="3"/>
          <c:tx>
            <c:strRef>
              <c:f>Sheet1!$Z$852</c:f>
              <c:strCache>
                <c:ptCount val="1"/>
                <c:pt idx="0">
                  <c:v>Grams CO2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Sheet1!$AA$848:$AC$848</c:f>
              <c:strCache>
                <c:ptCount val="3"/>
                <c:pt idx="0">
                  <c:v>Cars</c:v>
                </c:pt>
                <c:pt idx="1">
                  <c:v>Light Trucks</c:v>
                </c:pt>
                <c:pt idx="2">
                  <c:v>Transit</c:v>
                </c:pt>
              </c:strCache>
            </c:strRef>
          </c:cat>
          <c:val>
            <c:numRef>
              <c:f>Sheet1!$AA$852:$AC$852</c:f>
              <c:numCache>
                <c:formatCode>#,##0</c:formatCode>
                <c:ptCount val="3"/>
                <c:pt idx="0">
                  <c:v>209</c:v>
                </c:pt>
                <c:pt idx="1">
                  <c:v>252</c:v>
                </c:pt>
                <c:pt idx="2">
                  <c:v>209.00286560979245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3C-6544-9FD9-5D293E434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477583"/>
        <c:axId val="27630015"/>
      </c:barChart>
      <c:catAx>
        <c:axId val="202022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0432FF"/>
                    </a:solidFill>
                  </a:defRPr>
                </a:pPr>
                <a:r>
                  <a:rPr lang="en-US">
                    <a:solidFill>
                      <a:srgbClr val="0432FF"/>
                    </a:solidFill>
                  </a:rPr>
                  <a:t>BTUs/Passenger Mile</a:t>
                </a:r>
              </a:p>
            </c:rich>
          </c:tx>
          <c:layout>
            <c:manualLayout>
              <c:xMode val="edge"/>
              <c:yMode val="edge"/>
              <c:x val="1.8072553430821148E-2"/>
              <c:y val="0.2182980074385659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8100">
            <a:solidFill>
              <a:srgbClr val="0432FF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0432FF"/>
                </a:solidFill>
              </a:defRPr>
            </a:pPr>
            <a:endParaRPr lang="en-US"/>
          </a:p>
        </c:txPr>
        <c:crossAx val="2020224560"/>
        <c:crosses val="autoZero"/>
        <c:crossBetween val="between"/>
        <c:majorUnit val="1000"/>
      </c:valAx>
      <c:valAx>
        <c:axId val="27630015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Grams CO2/Passenger Mile</a:t>
                </a:r>
              </a:p>
            </c:rich>
          </c:tx>
          <c:layout>
            <c:manualLayout>
              <c:xMode val="edge"/>
              <c:yMode val="edge"/>
              <c:x val="0.91398295413694874"/>
              <c:y val="0.173161885657110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en-US"/>
          </a:p>
        </c:txPr>
        <c:crossAx val="27477583"/>
        <c:crosses val="max"/>
        <c:crossBetween val="between"/>
        <c:majorUnit val="100"/>
      </c:valAx>
      <c:catAx>
        <c:axId val="27477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30015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Palatino" pitchFamily="2" charset="77"/>
          <a:ea typeface="Palatino" pitchFamily="2" charset="77"/>
          <a:cs typeface="Times New Roman" panose="02020603050405020304" pitchFamily="18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Sheet1!$L$9</c:f>
          <c:strCache>
            <c:ptCount val="1"/>
            <c:pt idx="0">
              <c:v>Vehicles for Atlanta-Area Workers</c:v>
            </c:pt>
          </c:strCache>
        </c:strRef>
      </c:tx>
      <c:layout>
        <c:manualLayout>
          <c:xMode val="edge"/>
          <c:yMode val="edge"/>
          <c:x val="0.22874313088486312"/>
          <c:y val="9.87313727239149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44470565490855"/>
          <c:y val="0.14258675713168659"/>
          <c:w val="0.77757927624493717"/>
          <c:h val="0.60762768734731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Sheet1!$J$951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432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Sheet1!$I$952:$I$955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3+</c:v>
                </c:pt>
              </c:strCache>
            </c:strRef>
          </c:cat>
          <c:val>
            <c:numRef>
              <c:f>Sheet1!$J$952:$J$955</c:f>
              <c:numCache>
                <c:formatCode>0.0%</c:formatCode>
                <c:ptCount val="4"/>
                <c:pt idx="0">
                  <c:v>3.6860512208698008E-2</c:v>
                </c:pt>
                <c:pt idx="1">
                  <c:v>0.23750451379675644</c:v>
                </c:pt>
                <c:pt idx="2">
                  <c:v>0.4366013554358083</c:v>
                </c:pt>
                <c:pt idx="3">
                  <c:v>0.28903361855873722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8-904C-8EA6-93485C2267AB}"/>
            </c:ext>
          </c:extLst>
        </c:ser>
        <c:ser>
          <c:idx val="0"/>
          <c:order val="1"/>
          <c:tx>
            <c:strRef>
              <c:f>Sheet1!$K$951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Sheet1!$I$952:$I$955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3+</c:v>
                </c:pt>
              </c:strCache>
            </c:strRef>
          </c:cat>
          <c:val>
            <c:numRef>
              <c:f>Sheet1!$K$952:$K$955</c:f>
              <c:numCache>
                <c:formatCode>0.0%</c:formatCode>
                <c:ptCount val="4"/>
                <c:pt idx="0">
                  <c:v>6.5713526989573029E-2</c:v>
                </c:pt>
                <c:pt idx="1">
                  <c:v>0.44279721009041201</c:v>
                </c:pt>
                <c:pt idx="2">
                  <c:v>0.85776015802348038</c:v>
                </c:pt>
                <c:pt idx="3">
                  <c:v>0.63372910489653456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8-904C-8EA6-93485C226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0224560"/>
        <c:axId val="1"/>
      </c:barChart>
      <c:catAx>
        <c:axId val="202022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Vehicles Per Household</a:t>
                </a:r>
              </a:p>
            </c:rich>
          </c:tx>
          <c:layout>
            <c:manualLayout>
              <c:xMode val="edge"/>
              <c:yMode val="edge"/>
              <c:x val="1.4110126094378067E-2"/>
              <c:y val="0.1994898731911495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022456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523220086999612"/>
          <c:y val="0.84366931522741839"/>
          <c:w val="0.68250435095009154"/>
          <c:h val="6.064860904166321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Palatino"/>
          <a:ea typeface="Palatino"/>
          <a:cs typeface="Palatino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Sheet1!$L$10</c:f>
          <c:strCache>
            <c:ptCount val="1"/>
            <c:pt idx="0">
              <c:v>How Atlanta-Area Workers With No Vehicles Commute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chemeClr val="tx1"/>
              </a:solidFill>
              <a:latin typeface="Palatino" pitchFamily="2" charset="77"/>
              <a:ea typeface="Palatino" pitchFamily="2" charset="77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Sheet1!$N$951</c:f>
              <c:strCache>
                <c:ptCount val="1"/>
                <c:pt idx="0">
                  <c:v>How Workers With No Vehicles Got to Work in 2017</c:v>
                </c:pt>
              </c:strCache>
            </c:strRef>
          </c:tx>
          <c:spPr>
            <a:solidFill>
              <a:srgbClr val="00FA00"/>
            </a:solidFill>
            <a:ln w="15875"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00FA00"/>
              </a:solidFill>
              <a:ln w="15875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52-FE4F-B54F-35FEEA739E3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5875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0F-174D-B2AE-0FBFF38DE83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5875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0F-174D-B2AE-0FBFF38DE833}"/>
              </c:ext>
            </c:extLst>
          </c:dPt>
          <c:dPt>
            <c:idx val="3"/>
            <c:bubble3D val="0"/>
            <c:spPr>
              <a:solidFill>
                <a:srgbClr val="0432FF"/>
              </a:solidFill>
              <a:ln w="15875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0F-174D-B2AE-0FBFF38DE833}"/>
              </c:ext>
            </c:extLst>
          </c:dPt>
          <c:dPt>
            <c:idx val="4"/>
            <c:bubble3D val="0"/>
            <c:spPr>
              <a:solidFill>
                <a:srgbClr val="FF40FF"/>
              </a:solidFill>
              <a:ln w="15875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60F-174D-B2AE-0FBFF38DE833}"/>
              </c:ext>
            </c:extLst>
          </c:dPt>
          <c:cat>
            <c:strRef>
              <c:f>Sheet1!$M$952:$M$956</c:f>
              <c:strCache>
                <c:ptCount val="5"/>
                <c:pt idx="0">
                  <c:v>Drive Alone</c:v>
                </c:pt>
                <c:pt idx="1">
                  <c:v>Carpool</c:v>
                </c:pt>
                <c:pt idx="2">
                  <c:v>Transit</c:v>
                </c:pt>
                <c:pt idx="3">
                  <c:v>Other</c:v>
                </c:pt>
                <c:pt idx="4">
                  <c:v>Home</c:v>
                </c:pt>
              </c:strCache>
            </c:strRef>
          </c:cat>
          <c:val>
            <c:numRef>
              <c:f>Sheet1!$N$952:$N$956</c:f>
              <c:numCache>
                <c:formatCode>0.0%</c:formatCode>
                <c:ptCount val="5"/>
                <c:pt idx="0">
                  <c:v>0.50277097254667913</c:v>
                </c:pt>
                <c:pt idx="1">
                  <c:v>0.46540360333326763</c:v>
                </c:pt>
                <c:pt idx="2">
                  <c:v>0.54278574789280953</c:v>
                </c:pt>
                <c:pt idx="3">
                  <c:v>0.28934962494975375</c:v>
                </c:pt>
                <c:pt idx="4">
                  <c:v>0.16011656194317464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F-174D-B2AE-0FBFF38DE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44630245961518"/>
          <c:y val="0.28510785289769819"/>
          <c:w val="0.22175988310739508"/>
          <c:h val="0.43436283826590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/>
              </a:solidFill>
              <a:latin typeface="Palatino" pitchFamily="2" charset="77"/>
              <a:ea typeface="Palatino" pitchFamily="2" charset="77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400" b="0" i="0">
          <a:solidFill>
            <a:schemeClr val="tx1"/>
          </a:solidFill>
          <a:latin typeface="Palatino" pitchFamily="2" charset="77"/>
          <a:ea typeface="Palatino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Sheet1!$L$11</c:f>
          <c:strCache>
            <c:ptCount val="1"/>
            <c:pt idx="0">
              <c:v>Atlanta-Area Transit Commuting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8021741521136675"/>
          <c:y val="0.12821203375474477"/>
          <c:w val="0.61750223005341109"/>
          <c:h val="0.704490384917024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Sheet1!$Z$856</c:f>
              <c:strCache>
                <c:ptCount val="1"/>
                <c:pt idx="0">
                  <c:v>Transit's Share</c:v>
                </c:pt>
              </c:strCache>
            </c:strRef>
          </c:tx>
          <c:spPr>
            <a:solidFill>
              <a:srgbClr val="0432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Sheet1!$AA$855:$AB$855</c:f>
              <c:numCache>
                <c:formatCode>General</c:formatCode>
                <c:ptCount val="2"/>
                <c:pt idx="0">
                  <c:v>2007</c:v>
                </c:pt>
                <c:pt idx="1">
                  <c:v>2017</c:v>
                </c:pt>
              </c:numCache>
            </c:numRef>
          </c:cat>
          <c:val>
            <c:numRef>
              <c:f>Sheet1!$AA$856:$AB$856</c:f>
              <c:numCache>
                <c:formatCode>0.0%</c:formatCode>
                <c:ptCount val="2"/>
                <c:pt idx="0">
                  <c:v>4.2261318187494817E-2</c:v>
                </c:pt>
                <c:pt idx="1">
                  <c:v>3.7909573065823064E-2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7-114F-98A6-8430E678A0B6}"/>
            </c:ext>
          </c:extLst>
        </c:ser>
        <c:ser>
          <c:idx val="0"/>
          <c:order val="1"/>
          <c:tx>
            <c:strRef>
              <c:f>Sheet1!$Z$857</c:f>
              <c:strCache>
                <c:ptCount val="1"/>
              </c:strCache>
            </c:strRef>
          </c:tx>
          <c:invertIfNegative val="0"/>
          <c:cat>
            <c:numRef>
              <c:f>Sheet1!$AA$855:$AB$855</c:f>
              <c:numCache>
                <c:formatCode>General</c:formatCode>
                <c:ptCount val="2"/>
                <c:pt idx="0">
                  <c:v>2007</c:v>
                </c:pt>
                <c:pt idx="1">
                  <c:v>2017</c:v>
                </c:pt>
              </c:numCache>
            </c:numRef>
          </c:cat>
          <c:val>
            <c:numRef>
              <c:f>Sheet1!$AA$857:$AB$857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6C27-114F-98A6-8430E678A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022456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Sheet1!$Z$858</c:f>
              <c:strCache>
                <c:ptCount val="1"/>
              </c:strCache>
            </c:strRef>
          </c:tx>
          <c:invertIfNegative val="0"/>
          <c:cat>
            <c:numRef>
              <c:f>Sheet1!$AA$855:$AB$855</c:f>
              <c:numCache>
                <c:formatCode>General</c:formatCode>
                <c:ptCount val="2"/>
                <c:pt idx="0">
                  <c:v>2007</c:v>
                </c:pt>
                <c:pt idx="1">
                  <c:v>2017</c:v>
                </c:pt>
              </c:numCache>
            </c:numRef>
          </c:cat>
          <c:val>
            <c:numRef>
              <c:f>Sheet1!$AA$858:$AB$858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6C27-114F-98A6-8430E678A0B6}"/>
            </c:ext>
          </c:extLst>
        </c:ser>
        <c:ser>
          <c:idx val="3"/>
          <c:order val="3"/>
          <c:tx>
            <c:strRef>
              <c:f>Sheet1!$Z$859</c:f>
              <c:strCache>
                <c:ptCount val="1"/>
                <c:pt idx="0">
                  <c:v>Transit Commuters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Sheet1!$AA$855:$AB$855</c:f>
              <c:numCache>
                <c:formatCode>General</c:formatCode>
                <c:ptCount val="2"/>
                <c:pt idx="0">
                  <c:v>2007</c:v>
                </c:pt>
                <c:pt idx="1">
                  <c:v>2017</c:v>
                </c:pt>
              </c:numCache>
            </c:numRef>
          </c:cat>
          <c:val>
            <c:numRef>
              <c:f>Sheet1!$AA$859:$AB$859</c:f>
              <c:numCache>
                <c:formatCode>#,##0</c:formatCode>
                <c:ptCount val="2"/>
                <c:pt idx="0">
                  <c:v>80539</c:v>
                </c:pt>
                <c:pt idx="1">
                  <c:v>88410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27-114F-98A6-8430E678A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477583"/>
        <c:axId val="27630015"/>
      </c:barChart>
      <c:catAx>
        <c:axId val="202022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0432FF"/>
                    </a:solidFill>
                  </a:defRPr>
                </a:pPr>
                <a:r>
                  <a:rPr lang="en-US">
                    <a:solidFill>
                      <a:srgbClr val="0432FF"/>
                    </a:solidFill>
                  </a:rPr>
                  <a:t>Transit's Share of Commuting</a:t>
                </a:r>
              </a:p>
            </c:rich>
          </c:tx>
          <c:layout>
            <c:manualLayout>
              <c:xMode val="edge"/>
              <c:yMode val="edge"/>
              <c:x val="2.3786895702283026E-2"/>
              <c:y val="0.178457351695579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rgbClr val="0432FF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0432FF"/>
                </a:solidFill>
              </a:defRPr>
            </a:pPr>
            <a:endParaRPr lang="en-US"/>
          </a:p>
        </c:txPr>
        <c:crossAx val="2020224560"/>
        <c:crosses val="autoZero"/>
        <c:crossBetween val="between"/>
        <c:majorUnit val="1.0000000000000002E-2"/>
      </c:valAx>
      <c:valAx>
        <c:axId val="27630015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Number of Transit Commuters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en-US"/>
          </a:p>
        </c:txPr>
        <c:crossAx val="27477583"/>
        <c:crosses val="max"/>
        <c:crossBetween val="between"/>
      </c:valAx>
      <c:catAx>
        <c:axId val="27477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30015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Palatino" pitchFamily="2" charset="77"/>
          <a:ea typeface="Palatino" pitchFamily="2" charset="77"/>
          <a:cs typeface="Times New Roman" panose="02020603050405020304" pitchFamily="18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14</xdr:row>
      <xdr:rowOff>165100</xdr:rowOff>
    </xdr:from>
    <xdr:to>
      <xdr:col>16</xdr:col>
      <xdr:colOff>76200</xdr:colOff>
      <xdr:row>49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4AC18C-8155-974B-9EE6-757204A4F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50</xdr:row>
      <xdr:rowOff>190500</xdr:rowOff>
    </xdr:from>
    <xdr:to>
      <xdr:col>16</xdr:col>
      <xdr:colOff>342900</xdr:colOff>
      <xdr:row>84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E58E36-F847-D648-85D4-3FF31168F8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89</xdr:row>
      <xdr:rowOff>76200</xdr:rowOff>
    </xdr:from>
    <xdr:to>
      <xdr:col>16</xdr:col>
      <xdr:colOff>152400</xdr:colOff>
      <xdr:row>122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A8A0C4-025F-764D-BB6F-EF4C342A4F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12700</xdr:colOff>
      <xdr:row>124</xdr:row>
      <xdr:rowOff>25400</xdr:rowOff>
    </xdr:from>
    <xdr:to>
      <xdr:col>14</xdr:col>
      <xdr:colOff>0</xdr:colOff>
      <xdr:row>157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CAEE46-06F4-6B4D-9070-FEB3BFB4E7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12700</xdr:colOff>
      <xdr:row>159</xdr:row>
      <xdr:rowOff>0</xdr:rowOff>
    </xdr:from>
    <xdr:to>
      <xdr:col>14</xdr:col>
      <xdr:colOff>0</xdr:colOff>
      <xdr:row>192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75C6B4D-EEC0-8346-B5E7-4D3191C083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12699</xdr:colOff>
      <xdr:row>195</xdr:row>
      <xdr:rowOff>12699</xdr:rowOff>
    </xdr:from>
    <xdr:to>
      <xdr:col>13</xdr:col>
      <xdr:colOff>800100</xdr:colOff>
      <xdr:row>228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03E5637-56E0-474C-8C5C-97337DC91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230</xdr:row>
      <xdr:rowOff>23732</xdr:rowOff>
    </xdr:from>
    <xdr:to>
      <xdr:col>14</xdr:col>
      <xdr:colOff>0</xdr:colOff>
      <xdr:row>263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4600D8-D814-7643-81BB-C606C3C5A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50800</xdr:colOff>
      <xdr:row>267</xdr:row>
      <xdr:rowOff>63500</xdr:rowOff>
    </xdr:from>
    <xdr:to>
      <xdr:col>15</xdr:col>
      <xdr:colOff>0</xdr:colOff>
      <xdr:row>299</xdr:row>
      <xdr:rowOff>190500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5C72151-EF2F-0842-979E-6B727DBE76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812800</xdr:colOff>
      <xdr:row>305</xdr:row>
      <xdr:rowOff>0</xdr:rowOff>
    </xdr:from>
    <xdr:to>
      <xdr:col>13</xdr:col>
      <xdr:colOff>812800</xdr:colOff>
      <xdr:row>338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BDF2B62-2822-8743-BF1F-44A765DF6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50800</xdr:colOff>
      <xdr:row>344</xdr:row>
      <xdr:rowOff>12700</xdr:rowOff>
    </xdr:from>
    <xdr:to>
      <xdr:col>14</xdr:col>
      <xdr:colOff>12700</xdr:colOff>
      <xdr:row>376</xdr:row>
      <xdr:rowOff>190500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5668C29-0458-7F43-A3EE-EB51C2E39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12700</xdr:colOff>
      <xdr:row>380</xdr:row>
      <xdr:rowOff>25400</xdr:rowOff>
    </xdr:from>
    <xdr:to>
      <xdr:col>14</xdr:col>
      <xdr:colOff>0</xdr:colOff>
      <xdr:row>413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A5D4432-12AE-EA47-A3D7-FF04F292CF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0.40363</cdr:x>
      <cdr:y>0.91036</cdr:y>
    </cdr:from>
    <cdr:to>
      <cdr:x>0.98324</cdr:x>
      <cdr:y>0.97211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97B53D-EBC3-BD40-B706-221B1FD4D73B}"/>
            </a:ext>
          </a:extLst>
        </cdr:cNvPr>
        <cdr:cNvSpPr txBox="1"/>
      </cdr:nvSpPr>
      <cdr:spPr>
        <a:xfrm xmlns:a="http://schemas.openxmlformats.org/drawingml/2006/main">
          <a:off x="3670300" y="5803900"/>
          <a:ext cx="5270500" cy="393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0.4148</cdr:x>
      <cdr:y>0.92032</cdr:y>
    </cdr:from>
    <cdr:to>
      <cdr:x>0.97486</cdr:x>
      <cdr:y>0.97809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E457027-8C5F-8C4B-94EC-3B1BAE822348}"/>
            </a:ext>
          </a:extLst>
        </cdr:cNvPr>
        <cdr:cNvSpPr txBox="1"/>
      </cdr:nvSpPr>
      <cdr:spPr>
        <a:xfrm xmlns:a="http://schemas.openxmlformats.org/drawingml/2006/main">
          <a:off x="3771900" y="5867400"/>
          <a:ext cx="50927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1">
              <a:latin typeface="Palatino" pitchFamily="2" charset="77"/>
              <a:ea typeface="Palatino" pitchFamily="2" charset="77"/>
            </a:rPr>
            <a:t>Source: American Community Survey, table B08301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0.41292</cdr:x>
      <cdr:y>0.92668</cdr:y>
    </cdr:from>
    <cdr:to>
      <cdr:x>0.97331</cdr:x>
      <cdr:y>0.99593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D1F1858-121A-3643-A25A-77F362D0D5CC}"/>
            </a:ext>
          </a:extLst>
        </cdr:cNvPr>
        <cdr:cNvSpPr txBox="1"/>
      </cdr:nvSpPr>
      <cdr:spPr>
        <a:xfrm xmlns:a="http://schemas.openxmlformats.org/drawingml/2006/main">
          <a:off x="3733800" y="5778500"/>
          <a:ext cx="50673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0" i="1">
              <a:latin typeface="Palatino" pitchFamily="2" charset="77"/>
              <a:ea typeface="Palatino" pitchFamily="2" charset="77"/>
            </a:rPr>
            <a:t>Source: American Community Survey, table B08119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0.42717</cdr:x>
      <cdr:y>0.92966</cdr:y>
    </cdr:from>
    <cdr:to>
      <cdr:x>0.98599</cdr:x>
      <cdr:y>0.9875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CE21CDF-C99F-AC42-8347-E88DA4176EBF}"/>
            </a:ext>
          </a:extLst>
        </cdr:cNvPr>
        <cdr:cNvSpPr txBox="1"/>
      </cdr:nvSpPr>
      <cdr:spPr>
        <a:xfrm xmlns:a="http://schemas.openxmlformats.org/drawingml/2006/main">
          <a:off x="3873500" y="6210300"/>
          <a:ext cx="5067300" cy="386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 i="1">
              <a:latin typeface="Palatino" pitchFamily="2" charset="77"/>
              <a:ea typeface="Palatino" pitchFamily="2" charset="77"/>
            </a:rPr>
            <a:t>Source: American Community Survey, table B08121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0.09471</cdr:x>
      <cdr:y>0.93061</cdr:y>
    </cdr:from>
    <cdr:to>
      <cdr:x>1</cdr:x>
      <cdr:y>0.98932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80E6AC0-3CD1-1242-A342-FCD1E8068A42}"/>
            </a:ext>
          </a:extLst>
        </cdr:cNvPr>
        <cdr:cNvSpPr txBox="1"/>
      </cdr:nvSpPr>
      <cdr:spPr>
        <a:xfrm xmlns:a="http://schemas.openxmlformats.org/drawingml/2006/main">
          <a:off x="863600" y="6464820"/>
          <a:ext cx="8255000" cy="40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0" i="1">
              <a:latin typeface="Palatino" pitchFamily="2" charset="77"/>
              <a:ea typeface="Palatino" pitchFamily="2" charset="77"/>
            </a:rPr>
            <a:t>Source: National Transit Database Historic Time Series, March 2019</a:t>
          </a:r>
          <a:r>
            <a:rPr lang="en-US" sz="1800" b="0" i="1" baseline="0">
              <a:latin typeface="Palatino" pitchFamily="2" charset="77"/>
              <a:ea typeface="Palatino" pitchFamily="2" charset="77"/>
            </a:rPr>
            <a:t> Monthly Update</a:t>
          </a:r>
          <a:endParaRPr lang="en-US" sz="1800" b="0" i="1">
            <a:latin typeface="Palatino" pitchFamily="2" charset="77"/>
            <a:ea typeface="Palatino" pitchFamily="2" charset="77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0.3764</cdr:x>
      <cdr:y>0.92791</cdr:y>
    </cdr:from>
    <cdr:to>
      <cdr:x>1</cdr:x>
      <cdr:y>0.98728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E77F0B-6F41-6440-9C40-1B5CD4EF5D27}"/>
            </a:ext>
          </a:extLst>
        </cdr:cNvPr>
        <cdr:cNvSpPr txBox="1"/>
      </cdr:nvSpPr>
      <cdr:spPr>
        <a:xfrm xmlns:a="http://schemas.openxmlformats.org/drawingml/2006/main">
          <a:off x="3403600" y="6375400"/>
          <a:ext cx="5638800" cy="40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 i="1">
              <a:latin typeface="Palatino" pitchFamily="2" charset="77"/>
              <a:ea typeface="Palatino" pitchFamily="2" charset="77"/>
            </a:rPr>
            <a:t>Source: National Transit Database Historic Time Series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0.38462</cdr:x>
      <cdr:y>0.93905</cdr:y>
    </cdr:from>
    <cdr:to>
      <cdr:x>0.97902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E77F0B-6F41-6440-9C40-1B5CD4EF5D27}"/>
            </a:ext>
          </a:extLst>
        </cdr:cNvPr>
        <cdr:cNvSpPr txBox="1"/>
      </cdr:nvSpPr>
      <cdr:spPr>
        <a:xfrm xmlns:a="http://schemas.openxmlformats.org/drawingml/2006/main">
          <a:off x="3492500" y="6284986"/>
          <a:ext cx="5397500" cy="40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 i="1">
              <a:latin typeface="Palatino" pitchFamily="2" charset="77"/>
              <a:ea typeface="Palatino" pitchFamily="2" charset="77"/>
            </a:rPr>
            <a:t>Source: National Transit Database Historic Time Series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0.40336</cdr:x>
      <cdr:y>0.92395</cdr:y>
    </cdr:from>
    <cdr:to>
      <cdr:x>1</cdr:x>
      <cdr:y>0.98502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E77F0B-6F41-6440-9C40-1B5CD4EF5D27}"/>
            </a:ext>
          </a:extLst>
        </cdr:cNvPr>
        <cdr:cNvSpPr txBox="1"/>
      </cdr:nvSpPr>
      <cdr:spPr>
        <a:xfrm xmlns:a="http://schemas.openxmlformats.org/drawingml/2006/main">
          <a:off x="3657600" y="6172200"/>
          <a:ext cx="5410200" cy="40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 i="1">
              <a:latin typeface="Palatino" pitchFamily="2" charset="77"/>
              <a:ea typeface="Palatino" pitchFamily="2" charset="77"/>
            </a:rPr>
            <a:t>Source: National Transit Database Historic Time Series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0.40336</cdr:x>
      <cdr:y>0.92439</cdr:y>
    </cdr:from>
    <cdr:to>
      <cdr:x>1</cdr:x>
      <cdr:y>0.9851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E77F0B-6F41-6440-9C40-1B5CD4EF5D27}"/>
            </a:ext>
          </a:extLst>
        </cdr:cNvPr>
        <cdr:cNvSpPr txBox="1"/>
      </cdr:nvSpPr>
      <cdr:spPr>
        <a:xfrm xmlns:a="http://schemas.openxmlformats.org/drawingml/2006/main">
          <a:off x="3657600" y="6210300"/>
          <a:ext cx="5410200" cy="40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 i="1">
              <a:latin typeface="Palatino" pitchFamily="2" charset="77"/>
              <a:ea typeface="Palatino" pitchFamily="2" charset="77"/>
            </a:rPr>
            <a:t>Source: National Transit Database Historic Time Series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0.13624</cdr:x>
      <cdr:y>0.92614</cdr:y>
    </cdr:from>
    <cdr:to>
      <cdr:x>0.99298</cdr:x>
      <cdr:y>0.98697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E77F0B-6F41-6440-9C40-1B5CD4EF5D27}"/>
            </a:ext>
          </a:extLst>
        </cdr:cNvPr>
        <cdr:cNvSpPr txBox="1"/>
      </cdr:nvSpPr>
      <cdr:spPr>
        <a:xfrm xmlns:a="http://schemas.openxmlformats.org/drawingml/2006/main">
          <a:off x="1231901" y="6210300"/>
          <a:ext cx="7747000" cy="40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 i="1">
              <a:latin typeface="Palatino" pitchFamily="2" charset="77"/>
              <a:ea typeface="Palatino" pitchFamily="2" charset="77"/>
            </a:rPr>
            <a:t>Source: 37th Transportation Energy Data Book, 2017 National Transit Database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0.41399</cdr:x>
      <cdr:y>0.92943</cdr:y>
    </cdr:from>
    <cdr:to>
      <cdr:x>0.97063</cdr:x>
      <cdr:y>0.99047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E77F0B-6F41-6440-9C40-1B5CD4EF5D27}"/>
            </a:ext>
          </a:extLst>
        </cdr:cNvPr>
        <cdr:cNvSpPr txBox="1"/>
      </cdr:nvSpPr>
      <cdr:spPr>
        <a:xfrm xmlns:a="http://schemas.openxmlformats.org/drawingml/2006/main">
          <a:off x="3759200" y="6210300"/>
          <a:ext cx="5054600" cy="40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 i="1">
              <a:latin typeface="Palatino" pitchFamily="2" charset="77"/>
              <a:ea typeface="Palatino" pitchFamily="2" charset="77"/>
            </a:rPr>
            <a:t>Source: American Community Survey, table B08141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0.63015</cdr:x>
      <cdr:y>0.81034</cdr:y>
    </cdr:from>
    <cdr:to>
      <cdr:x>0.94459</cdr:x>
      <cdr:y>0.97701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D01273B-37D7-D04D-81FC-D4EB62093061}"/>
            </a:ext>
          </a:extLst>
        </cdr:cNvPr>
        <cdr:cNvSpPr txBox="1"/>
      </cdr:nvSpPr>
      <cdr:spPr>
        <a:xfrm xmlns:a="http://schemas.openxmlformats.org/drawingml/2006/main">
          <a:off x="6210300" y="5372100"/>
          <a:ext cx="3098800" cy="1104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 i="1">
              <a:latin typeface="Palatino" pitchFamily="2" charset="77"/>
              <a:ea typeface="Palatino" pitchFamily="2" charset="77"/>
            </a:rPr>
            <a:t>Source: American Community Survey, table B08141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38B0F-4C6F-B442-9CFC-69CD8C1244A4}">
  <dimension ref="A1:BJ1052"/>
  <sheetViews>
    <sheetView tabSelected="1" zoomScaleNormal="100" workbookViewId="0">
      <selection activeCell="F2" sqref="F2"/>
    </sheetView>
  </sheetViews>
  <sheetFormatPr baseColWidth="10" defaultRowHeight="16" x14ac:dyDescent="0.2"/>
  <cols>
    <col min="1" max="1" width="11" style="1" bestFit="1" customWidth="1"/>
    <col min="2" max="15" width="10.83203125" style="1"/>
    <col min="16" max="16" width="10.83203125" style="1" customWidth="1"/>
    <col min="17" max="17" width="11" style="1" bestFit="1" customWidth="1"/>
    <col min="18" max="18" width="12.83203125" style="1" bestFit="1" customWidth="1"/>
    <col min="19" max="19" width="17.6640625" style="1" bestFit="1" customWidth="1"/>
    <col min="20" max="34" width="16.5" style="1" bestFit="1" customWidth="1"/>
    <col min="35" max="45" width="17.6640625" style="3" bestFit="1" customWidth="1"/>
    <col min="46" max="46" width="16.5" style="3" bestFit="1" customWidth="1"/>
    <col min="47" max="16384" width="10.83203125" style="1"/>
  </cols>
  <sheetData>
    <row r="1" spans="1:46" ht="17" x14ac:dyDescent="0.2">
      <c r="A1" s="1" t="s">
        <v>133</v>
      </c>
      <c r="F1" s="1">
        <v>9</v>
      </c>
      <c r="G1" s="1" t="str">
        <f>VLOOKUP(F1,A2:B102,2)</f>
        <v>Atlanta</v>
      </c>
      <c r="R1" s="1" t="s">
        <v>127</v>
      </c>
      <c r="S1" s="4" t="s">
        <v>100</v>
      </c>
      <c r="T1" s="4" t="s">
        <v>101</v>
      </c>
      <c r="U1" s="4" t="s">
        <v>102</v>
      </c>
      <c r="V1" s="4" t="s">
        <v>103</v>
      </c>
      <c r="W1" s="4" t="s">
        <v>104</v>
      </c>
      <c r="X1" s="4" t="s">
        <v>105</v>
      </c>
      <c r="Y1" s="4" t="s">
        <v>106</v>
      </c>
      <c r="Z1" s="4" t="s">
        <v>107</v>
      </c>
      <c r="AA1" s="4" t="s">
        <v>108</v>
      </c>
      <c r="AB1" s="4" t="s">
        <v>109</v>
      </c>
      <c r="AC1" s="4" t="s">
        <v>110</v>
      </c>
      <c r="AD1" s="4" t="s">
        <v>111</v>
      </c>
      <c r="AE1" s="4" t="s">
        <v>112</v>
      </c>
      <c r="AF1" s="4" t="s">
        <v>113</v>
      </c>
      <c r="AG1" s="4" t="s">
        <v>114</v>
      </c>
      <c r="AH1" s="4" t="s">
        <v>115</v>
      </c>
      <c r="AI1" s="4" t="s">
        <v>116</v>
      </c>
      <c r="AJ1" s="4" t="s">
        <v>117</v>
      </c>
      <c r="AK1" s="4" t="s">
        <v>118</v>
      </c>
      <c r="AL1" s="4" t="s">
        <v>119</v>
      </c>
      <c r="AM1" s="5" t="s">
        <v>120</v>
      </c>
      <c r="AN1" s="5" t="s">
        <v>121</v>
      </c>
      <c r="AO1" s="5" t="s">
        <v>122</v>
      </c>
      <c r="AP1" s="5" t="s">
        <v>123</v>
      </c>
      <c r="AQ1" s="5" t="s">
        <v>124</v>
      </c>
      <c r="AR1" s="5" t="s">
        <v>125</v>
      </c>
      <c r="AS1" s="5" t="s">
        <v>126</v>
      </c>
      <c r="AT1" s="6">
        <v>2018</v>
      </c>
    </row>
    <row r="2" spans="1:46" x14ac:dyDescent="0.2">
      <c r="A2" s="2">
        <v>1</v>
      </c>
      <c r="B2" s="1" t="s">
        <v>134</v>
      </c>
      <c r="C2" s="1" t="s">
        <v>0</v>
      </c>
      <c r="F2" s="1" t="s">
        <v>234</v>
      </c>
      <c r="G2" s="1" t="s">
        <v>235</v>
      </c>
      <c r="Q2" s="2">
        <v>1</v>
      </c>
      <c r="R2" s="1" t="s">
        <v>0</v>
      </c>
      <c r="S2" s="3">
        <v>2591979662</v>
      </c>
      <c r="T2" s="3">
        <v>2622143602</v>
      </c>
      <c r="U2" s="3">
        <v>2417977589</v>
      </c>
      <c r="V2" s="3">
        <v>2578051084</v>
      </c>
      <c r="W2" s="3">
        <v>2529767121</v>
      </c>
      <c r="X2" s="3">
        <v>2645786486</v>
      </c>
      <c r="Y2" s="3">
        <v>2871372506</v>
      </c>
      <c r="Z2" s="3">
        <v>2908557654</v>
      </c>
      <c r="AA2" s="3">
        <v>3132469048</v>
      </c>
      <c r="AB2" s="3">
        <v>3224332037</v>
      </c>
      <c r="AC2" s="3">
        <v>3416582614</v>
      </c>
      <c r="AD2" s="3">
        <v>3390087227</v>
      </c>
      <c r="AE2" s="3">
        <v>3331149232</v>
      </c>
      <c r="AF2" s="3">
        <v>3384309384</v>
      </c>
      <c r="AG2" s="3">
        <v>3477817064</v>
      </c>
      <c r="AH2" s="3">
        <v>3557414180</v>
      </c>
      <c r="AI2" s="3">
        <v>4054800784</v>
      </c>
      <c r="AJ2" s="3">
        <v>4160281260</v>
      </c>
      <c r="AK2" s="3">
        <v>4019429519</v>
      </c>
      <c r="AL2" s="3">
        <v>4081067947</v>
      </c>
      <c r="AM2" s="3">
        <v>4100151427</v>
      </c>
      <c r="AN2" s="3">
        <v>4181729765</v>
      </c>
      <c r="AO2" s="3">
        <v>4261676006</v>
      </c>
      <c r="AP2" s="3">
        <v>4358276863</v>
      </c>
      <c r="AQ2" s="3">
        <v>4265916982</v>
      </c>
      <c r="AR2" s="3">
        <v>4293343925</v>
      </c>
      <c r="AS2" s="3">
        <v>4258979944</v>
      </c>
      <c r="AT2" s="3">
        <v>4195338408</v>
      </c>
    </row>
    <row r="3" spans="1:46" x14ac:dyDescent="0.2">
      <c r="A3" s="2">
        <v>2</v>
      </c>
      <c r="B3" s="1" t="s">
        <v>135</v>
      </c>
      <c r="C3" s="1" t="s">
        <v>1</v>
      </c>
      <c r="F3" s="1">
        <v>1</v>
      </c>
      <c r="G3" s="1" t="s">
        <v>238</v>
      </c>
      <c r="L3" s="1" t="str">
        <f>_xlfn.CONCAT(G1," ",G3)</f>
        <v>Atlanta Ridership &amp; Service</v>
      </c>
      <c r="Q3" s="2">
        <v>2</v>
      </c>
      <c r="R3" s="1" t="s">
        <v>1</v>
      </c>
      <c r="S3" s="3">
        <v>543873961</v>
      </c>
      <c r="T3" s="3">
        <v>533379334</v>
      </c>
      <c r="U3" s="3">
        <v>512907389</v>
      </c>
      <c r="V3" s="3">
        <v>518630271</v>
      </c>
      <c r="W3" s="3">
        <v>488750789</v>
      </c>
      <c r="X3" s="3">
        <v>500526262</v>
      </c>
      <c r="Y3" s="3">
        <v>528910093</v>
      </c>
      <c r="Z3" s="3">
        <v>557541235</v>
      </c>
      <c r="AA3" s="3">
        <v>560561112</v>
      </c>
      <c r="AB3" s="3">
        <v>586562966</v>
      </c>
      <c r="AC3" s="3">
        <v>587698654</v>
      </c>
      <c r="AD3" s="3">
        <v>642908743</v>
      </c>
      <c r="AE3" s="3">
        <v>633774251</v>
      </c>
      <c r="AF3" s="3">
        <v>606842502</v>
      </c>
      <c r="AG3" s="3">
        <v>666052363</v>
      </c>
      <c r="AH3" s="3">
        <v>700389047</v>
      </c>
      <c r="AI3" s="3">
        <v>717411247</v>
      </c>
      <c r="AJ3" s="3">
        <v>697825129</v>
      </c>
      <c r="AK3" s="3">
        <v>704767538</v>
      </c>
      <c r="AL3" s="3">
        <v>671669119</v>
      </c>
      <c r="AM3" s="3">
        <v>661690852</v>
      </c>
      <c r="AN3" s="3">
        <v>671380976</v>
      </c>
      <c r="AO3" s="3">
        <v>682517314</v>
      </c>
      <c r="AP3" s="3">
        <v>682887236</v>
      </c>
      <c r="AQ3" s="3">
        <v>657357343</v>
      </c>
      <c r="AR3" s="3">
        <v>620529785</v>
      </c>
      <c r="AS3" s="3">
        <v>582405302</v>
      </c>
      <c r="AT3" s="3">
        <v>545728854</v>
      </c>
    </row>
    <row r="4" spans="1:46" x14ac:dyDescent="0.2">
      <c r="A4" s="2">
        <v>3</v>
      </c>
      <c r="B4" s="1" t="s">
        <v>136</v>
      </c>
      <c r="C4" s="1" t="s">
        <v>2</v>
      </c>
      <c r="F4" s="1">
        <v>2</v>
      </c>
      <c r="G4" s="1" t="s">
        <v>241</v>
      </c>
      <c r="L4" s="1" t="str">
        <f>_xlfn.CONCAT(G1," ",G4)</f>
        <v>Atlanta Trips Per Capita</v>
      </c>
      <c r="Q4" s="2">
        <v>3</v>
      </c>
      <c r="R4" s="1" t="s">
        <v>2</v>
      </c>
      <c r="S4" s="3">
        <v>650985070</v>
      </c>
      <c r="T4" s="3">
        <v>620326069</v>
      </c>
      <c r="U4" s="3">
        <v>572076429</v>
      </c>
      <c r="V4" s="3">
        <v>587683934</v>
      </c>
      <c r="W4" s="3">
        <v>550665010</v>
      </c>
      <c r="X4" s="3">
        <v>552034865</v>
      </c>
      <c r="Y4" s="3">
        <v>550725870</v>
      </c>
      <c r="Z4" s="3">
        <v>561170770</v>
      </c>
      <c r="AA4" s="3">
        <v>583900400</v>
      </c>
      <c r="AB4" s="3">
        <v>597236076</v>
      </c>
      <c r="AC4" s="3">
        <v>600367582</v>
      </c>
      <c r="AD4" s="3">
        <v>595512471</v>
      </c>
      <c r="AE4" s="3">
        <v>582013172</v>
      </c>
      <c r="AF4" s="3">
        <v>582785700</v>
      </c>
      <c r="AG4" s="3">
        <v>603669027</v>
      </c>
      <c r="AH4" s="3">
        <v>610749534</v>
      </c>
      <c r="AI4" s="3">
        <v>619411507</v>
      </c>
      <c r="AJ4" s="3">
        <v>649603616</v>
      </c>
      <c r="AK4" s="3">
        <v>633464515</v>
      </c>
      <c r="AL4" s="3">
        <v>627785190</v>
      </c>
      <c r="AM4" s="3">
        <v>646553665</v>
      </c>
      <c r="AN4" s="3">
        <v>663752116</v>
      </c>
      <c r="AO4" s="3">
        <v>647522358</v>
      </c>
      <c r="AP4" s="3">
        <v>632405374</v>
      </c>
      <c r="AQ4" s="3">
        <v>630852296</v>
      </c>
      <c r="AR4" s="3">
        <v>610097041</v>
      </c>
      <c r="AS4" s="3">
        <v>590631632</v>
      </c>
      <c r="AT4" s="3">
        <v>575421182</v>
      </c>
    </row>
    <row r="5" spans="1:46" x14ac:dyDescent="0.2">
      <c r="A5" s="2">
        <v>4</v>
      </c>
      <c r="B5" s="1" t="s">
        <v>137</v>
      </c>
      <c r="C5" s="1" t="s">
        <v>3</v>
      </c>
      <c r="F5" s="1">
        <v>3</v>
      </c>
      <c r="G5" s="1" t="s">
        <v>329</v>
      </c>
      <c r="L5" s="1" t="str">
        <f>_xlfn.CONCAT(G1," ",G5)</f>
        <v>Atlanta Transit Costs</v>
      </c>
      <c r="Q5" s="2">
        <v>4</v>
      </c>
      <c r="R5" s="1" t="s">
        <v>3</v>
      </c>
      <c r="S5" s="3">
        <v>98859288</v>
      </c>
      <c r="T5" s="3">
        <v>99598935</v>
      </c>
      <c r="U5" s="3">
        <v>120730400</v>
      </c>
      <c r="V5" s="3">
        <v>112589174</v>
      </c>
      <c r="W5" s="3">
        <v>111980543</v>
      </c>
      <c r="X5" s="3">
        <v>110003615</v>
      </c>
      <c r="Y5" s="3">
        <v>113715016</v>
      </c>
      <c r="Z5" s="3">
        <v>114234617</v>
      </c>
      <c r="AA5" s="3">
        <v>117936492</v>
      </c>
      <c r="AB5" s="3">
        <v>121747439</v>
      </c>
      <c r="AC5" s="3">
        <v>126350484</v>
      </c>
      <c r="AD5" s="3">
        <v>126231617</v>
      </c>
      <c r="AE5" s="3">
        <v>133829682</v>
      </c>
      <c r="AF5" s="3">
        <v>151222101</v>
      </c>
      <c r="AG5" s="3">
        <v>158716711</v>
      </c>
      <c r="AH5" s="3">
        <v>162669492</v>
      </c>
      <c r="AI5" s="3">
        <v>168942693</v>
      </c>
      <c r="AJ5" s="3">
        <v>172464050</v>
      </c>
      <c r="AK5" s="3">
        <v>159649916</v>
      </c>
      <c r="AL5" s="3">
        <v>152564931</v>
      </c>
      <c r="AM5" s="3">
        <v>160648861</v>
      </c>
      <c r="AN5" s="3">
        <v>166349872</v>
      </c>
      <c r="AO5" s="3">
        <v>171635408</v>
      </c>
      <c r="AP5" s="3">
        <v>170607714</v>
      </c>
      <c r="AQ5" s="3">
        <v>164265027</v>
      </c>
      <c r="AR5" s="3">
        <v>151523939</v>
      </c>
      <c r="AS5" s="3">
        <v>137182792</v>
      </c>
      <c r="AT5" s="3">
        <v>125515462</v>
      </c>
    </row>
    <row r="6" spans="1:46" x14ac:dyDescent="0.2">
      <c r="A6" s="2">
        <v>5</v>
      </c>
      <c r="B6" s="1" t="s">
        <v>138</v>
      </c>
      <c r="C6" s="1" t="s">
        <v>4</v>
      </c>
      <c r="F6" s="1">
        <v>4</v>
      </c>
      <c r="G6" s="1" t="s">
        <v>330</v>
      </c>
      <c r="L6" s="1" t="str">
        <f>_xlfn.CONCAT(G1," ", G6)</f>
        <v>Atlanta Transit Vehicle Occupants</v>
      </c>
      <c r="Q6" s="2">
        <v>5</v>
      </c>
      <c r="R6" s="1" t="s">
        <v>4</v>
      </c>
      <c r="S6" s="3">
        <v>359936683</v>
      </c>
      <c r="T6" s="3">
        <v>339565143</v>
      </c>
      <c r="U6" s="3">
        <v>345837263</v>
      </c>
      <c r="V6" s="3">
        <v>346212847</v>
      </c>
      <c r="W6" s="3">
        <v>339416550</v>
      </c>
      <c r="X6" s="3">
        <v>328638425</v>
      </c>
      <c r="Y6" s="3">
        <v>323323519</v>
      </c>
      <c r="Z6" s="3">
        <v>291912877</v>
      </c>
      <c r="AA6" s="3">
        <v>327564299</v>
      </c>
      <c r="AB6" s="3">
        <v>337008940</v>
      </c>
      <c r="AC6" s="3">
        <v>337491557</v>
      </c>
      <c r="AD6" s="3">
        <v>331475041</v>
      </c>
      <c r="AE6" s="3">
        <v>337727293</v>
      </c>
      <c r="AF6" s="3">
        <v>350517612</v>
      </c>
      <c r="AG6" s="3">
        <v>352923018</v>
      </c>
      <c r="AH6" s="3">
        <v>341964018</v>
      </c>
      <c r="AI6" s="3">
        <v>340904323</v>
      </c>
      <c r="AJ6" s="3">
        <v>361371063</v>
      </c>
      <c r="AK6" s="3">
        <v>368948149</v>
      </c>
      <c r="AL6" s="3">
        <v>368052302</v>
      </c>
      <c r="AM6" s="3">
        <v>381151748</v>
      </c>
      <c r="AN6" s="3">
        <v>386656904</v>
      </c>
      <c r="AO6" s="3">
        <v>381197929</v>
      </c>
      <c r="AP6" s="3">
        <v>369787591</v>
      </c>
      <c r="AQ6" s="3">
        <v>366573780</v>
      </c>
      <c r="AR6" s="3">
        <v>376552140</v>
      </c>
      <c r="AS6" s="3">
        <v>346028154</v>
      </c>
      <c r="AT6" s="3">
        <v>328983697</v>
      </c>
    </row>
    <row r="7" spans="1:46" x14ac:dyDescent="0.2">
      <c r="A7" s="2">
        <v>6</v>
      </c>
      <c r="B7" s="1" t="s">
        <v>311</v>
      </c>
      <c r="C7" s="1" t="s">
        <v>5</v>
      </c>
      <c r="F7" s="1">
        <v>5</v>
      </c>
      <c r="G7" s="1" t="s">
        <v>331</v>
      </c>
      <c r="L7" s="1" t="str">
        <f>_xlfn.CONCAT(G1, " ", G7)</f>
        <v>Atlanta Fares &amp; Operating Costs</v>
      </c>
      <c r="Q7" s="2">
        <v>6</v>
      </c>
      <c r="R7" s="1" t="s">
        <v>5</v>
      </c>
      <c r="S7" s="3">
        <v>63645058</v>
      </c>
      <c r="T7" s="3">
        <v>61964656</v>
      </c>
      <c r="U7" s="3">
        <v>61987181</v>
      </c>
      <c r="V7" s="3">
        <v>60254983</v>
      </c>
      <c r="W7" s="3">
        <v>57759270</v>
      </c>
      <c r="X7" s="3">
        <v>64000478</v>
      </c>
      <c r="Y7" s="3">
        <v>66306468</v>
      </c>
      <c r="Z7" s="3">
        <v>67085609</v>
      </c>
      <c r="AA7" s="3">
        <v>73900057</v>
      </c>
      <c r="AB7" s="3">
        <v>74377003</v>
      </c>
      <c r="AC7" s="3">
        <v>85149832</v>
      </c>
      <c r="AD7" s="3">
        <v>80836745</v>
      </c>
      <c r="AE7" s="3">
        <v>85791887</v>
      </c>
      <c r="AF7" s="3">
        <v>85764441</v>
      </c>
      <c r="AG7" s="3">
        <v>82019774</v>
      </c>
      <c r="AH7" s="3">
        <v>85986643</v>
      </c>
      <c r="AI7" s="3">
        <v>82285353</v>
      </c>
      <c r="AJ7" s="3">
        <v>76149465</v>
      </c>
      <c r="AK7" s="3">
        <v>73733248</v>
      </c>
      <c r="AL7" s="3">
        <v>67679513</v>
      </c>
      <c r="AM7" s="3">
        <v>71966588</v>
      </c>
      <c r="AN7" s="3">
        <v>79466905</v>
      </c>
      <c r="AO7" s="3">
        <v>80755478</v>
      </c>
      <c r="AP7" s="3">
        <v>80451557</v>
      </c>
      <c r="AQ7" s="3">
        <v>79330072</v>
      </c>
      <c r="AR7" s="3">
        <v>75591813</v>
      </c>
      <c r="AS7" s="3">
        <v>73918008</v>
      </c>
      <c r="AT7" s="3">
        <v>71090982</v>
      </c>
    </row>
    <row r="8" spans="1:46" x14ac:dyDescent="0.2">
      <c r="A8" s="2">
        <v>7</v>
      </c>
      <c r="B8" s="1" t="s">
        <v>140</v>
      </c>
      <c r="C8" s="1" t="s">
        <v>6</v>
      </c>
      <c r="F8" s="1">
        <v>6</v>
      </c>
      <c r="G8" s="1" t="s">
        <v>332</v>
      </c>
      <c r="L8" s="1" t="str">
        <f>_xlfn.CONCAT(G1," ", G8)</f>
        <v>Atlanta Transit &amp; the Environment</v>
      </c>
      <c r="Q8" s="2">
        <v>7</v>
      </c>
      <c r="R8" s="1" t="s">
        <v>6</v>
      </c>
      <c r="S8" s="3">
        <v>85315804</v>
      </c>
      <c r="T8" s="3">
        <v>85020877</v>
      </c>
      <c r="U8" s="3">
        <v>88040253</v>
      </c>
      <c r="V8" s="3">
        <v>83840787</v>
      </c>
      <c r="W8" s="3">
        <v>80457179</v>
      </c>
      <c r="X8" s="3">
        <v>80848290</v>
      </c>
      <c r="Y8" s="3">
        <v>87423419</v>
      </c>
      <c r="Z8" s="3">
        <v>95181088</v>
      </c>
      <c r="AA8" s="3">
        <v>100773721</v>
      </c>
      <c r="AB8" s="3">
        <v>100471976</v>
      </c>
      <c r="AC8" s="3">
        <v>101172394</v>
      </c>
      <c r="AD8" s="3">
        <v>96887608</v>
      </c>
      <c r="AE8" s="3">
        <v>93001555</v>
      </c>
      <c r="AF8" s="3">
        <v>95881563</v>
      </c>
      <c r="AG8" s="3">
        <v>94555071</v>
      </c>
      <c r="AH8" s="3">
        <v>102477574</v>
      </c>
      <c r="AI8" s="3">
        <v>100986606</v>
      </c>
      <c r="AJ8" s="3">
        <v>100442728</v>
      </c>
      <c r="AK8" s="3">
        <v>88733659</v>
      </c>
      <c r="AL8" s="3">
        <v>81422171</v>
      </c>
      <c r="AM8" s="3">
        <v>81455220</v>
      </c>
      <c r="AN8" s="3">
        <v>81380479</v>
      </c>
      <c r="AO8" s="3">
        <v>84819874</v>
      </c>
      <c r="AP8" s="3">
        <v>85931721</v>
      </c>
      <c r="AQ8" s="3">
        <v>86665367</v>
      </c>
      <c r="AR8" s="3">
        <v>90573049</v>
      </c>
      <c r="AS8" s="3">
        <v>88711745</v>
      </c>
      <c r="AT8" s="3">
        <v>90318261</v>
      </c>
    </row>
    <row r="9" spans="1:46" x14ac:dyDescent="0.2">
      <c r="A9" s="2">
        <v>8</v>
      </c>
      <c r="B9" s="1" t="s">
        <v>141</v>
      </c>
      <c r="C9" s="1" t="s">
        <v>7</v>
      </c>
      <c r="F9" s="1">
        <v>7</v>
      </c>
      <c r="G9" s="1" t="s">
        <v>333</v>
      </c>
      <c r="L9" s="1" t="str">
        <f>_xlfn.CONCAT(LEFT(G9, 13), G1, "-", RIGHT(G9, 12) )</f>
        <v>Vehicles for Atlanta-Area Workers</v>
      </c>
      <c r="Q9" s="2">
        <v>8</v>
      </c>
      <c r="R9" s="1" t="s">
        <v>7</v>
      </c>
      <c r="S9" s="3">
        <v>382818422</v>
      </c>
      <c r="T9" s="3">
        <v>369373890</v>
      </c>
      <c r="U9" s="3">
        <v>374973490</v>
      </c>
      <c r="V9" s="3">
        <v>363208195</v>
      </c>
      <c r="W9" s="3">
        <v>370180775</v>
      </c>
      <c r="X9" s="3">
        <v>343295368</v>
      </c>
      <c r="Y9" s="3">
        <v>343567280</v>
      </c>
      <c r="Z9" s="3">
        <v>368613141</v>
      </c>
      <c r="AA9" s="3">
        <v>386992348</v>
      </c>
      <c r="AB9" s="3">
        <v>381059433</v>
      </c>
      <c r="AC9" s="3">
        <v>414990669</v>
      </c>
      <c r="AD9" s="3">
        <v>429267659</v>
      </c>
      <c r="AE9" s="3">
        <v>433671186</v>
      </c>
      <c r="AF9" s="3">
        <v>442199207</v>
      </c>
      <c r="AG9" s="3">
        <v>460743805</v>
      </c>
      <c r="AH9" s="3">
        <v>460189373</v>
      </c>
      <c r="AI9" s="3">
        <v>464306649</v>
      </c>
      <c r="AJ9" s="3">
        <v>480814035</v>
      </c>
      <c r="AK9" s="3">
        <v>494212055</v>
      </c>
      <c r="AL9" s="3">
        <v>475177317</v>
      </c>
      <c r="AM9" s="3">
        <v>477506113</v>
      </c>
      <c r="AN9" s="3">
        <v>484387869</v>
      </c>
      <c r="AO9" s="3">
        <v>472309689</v>
      </c>
      <c r="AP9" s="3">
        <v>470392158</v>
      </c>
      <c r="AQ9" s="3">
        <v>469800549</v>
      </c>
      <c r="AR9" s="3">
        <v>440166617</v>
      </c>
      <c r="AS9" s="3">
        <v>410744127</v>
      </c>
      <c r="AT9" s="3">
        <v>405408125</v>
      </c>
    </row>
    <row r="10" spans="1:46" x14ac:dyDescent="0.2">
      <c r="A10" s="2">
        <v>9</v>
      </c>
      <c r="B10" s="1" t="s">
        <v>142</v>
      </c>
      <c r="C10" s="1" t="s">
        <v>8</v>
      </c>
      <c r="F10" s="1">
        <v>8</v>
      </c>
      <c r="G10" s="1" t="s">
        <v>334</v>
      </c>
      <c r="L10" s="1" t="str">
        <f>_xlfn.CONCAT(LEFT(G10, 4), G1, "-", RIGHT(G10, 37))</f>
        <v>How Atlanta-Area Workers With No Vehicles Commute</v>
      </c>
      <c r="Q10" s="2">
        <v>9</v>
      </c>
      <c r="R10" s="1" t="s">
        <v>8</v>
      </c>
      <c r="S10" s="3">
        <v>145534693</v>
      </c>
      <c r="T10" s="3">
        <v>143596413</v>
      </c>
      <c r="U10" s="3">
        <v>140647347</v>
      </c>
      <c r="V10" s="3">
        <v>145564755</v>
      </c>
      <c r="W10" s="3">
        <v>146599611</v>
      </c>
      <c r="X10" s="3">
        <v>147920811</v>
      </c>
      <c r="Y10" s="3">
        <v>173062602</v>
      </c>
      <c r="Z10" s="3">
        <v>160832631</v>
      </c>
      <c r="AA10" s="3">
        <v>166157894</v>
      </c>
      <c r="AB10" s="3">
        <v>170014473</v>
      </c>
      <c r="AC10" s="3">
        <v>167013788</v>
      </c>
      <c r="AD10" s="3">
        <v>165665796</v>
      </c>
      <c r="AE10" s="3">
        <v>148976741</v>
      </c>
      <c r="AF10" s="3">
        <v>147582293</v>
      </c>
      <c r="AG10" s="3">
        <v>150282739</v>
      </c>
      <c r="AH10" s="3">
        <v>148543356</v>
      </c>
      <c r="AI10" s="3">
        <v>158549098</v>
      </c>
      <c r="AJ10" s="3">
        <v>162931150</v>
      </c>
      <c r="AK10" s="3">
        <v>168740335</v>
      </c>
      <c r="AL10" s="3">
        <v>157532405</v>
      </c>
      <c r="AM10" s="3">
        <v>149573321</v>
      </c>
      <c r="AN10" s="3">
        <v>144089793</v>
      </c>
      <c r="AO10" s="3">
        <v>138696260</v>
      </c>
      <c r="AP10" s="3">
        <v>137477501</v>
      </c>
      <c r="AQ10" s="3">
        <v>144217966</v>
      </c>
      <c r="AR10" s="3">
        <v>141174958</v>
      </c>
      <c r="AS10" s="3">
        <v>133429033</v>
      </c>
      <c r="AT10" s="3">
        <v>121985640</v>
      </c>
    </row>
    <row r="11" spans="1:46" x14ac:dyDescent="0.2">
      <c r="A11" s="2">
        <v>10</v>
      </c>
      <c r="B11" s="1" t="s">
        <v>143</v>
      </c>
      <c r="C11" s="1" t="s">
        <v>9</v>
      </c>
      <c r="F11" s="1">
        <v>9</v>
      </c>
      <c r="G11" s="1" t="s">
        <v>335</v>
      </c>
      <c r="L11" s="1" t="str">
        <f>_xlfn.CONCAT(G1, "-", G11)</f>
        <v>Atlanta-Area Transit Commuting</v>
      </c>
      <c r="Q11" s="2">
        <v>10</v>
      </c>
      <c r="R11" s="1" t="s">
        <v>9</v>
      </c>
      <c r="S11" s="3">
        <v>323742244</v>
      </c>
      <c r="T11" s="3">
        <v>330178452</v>
      </c>
      <c r="U11" s="3">
        <v>343782484</v>
      </c>
      <c r="V11" s="3">
        <v>405915067</v>
      </c>
      <c r="W11" s="3">
        <v>329378094</v>
      </c>
      <c r="X11" s="3">
        <v>320201906</v>
      </c>
      <c r="Y11" s="3">
        <v>326784840</v>
      </c>
      <c r="Z11" s="3">
        <v>346787479</v>
      </c>
      <c r="AA11" s="3">
        <v>362167210</v>
      </c>
      <c r="AB11" s="3">
        <v>362374206</v>
      </c>
      <c r="AC11" s="3">
        <v>371970179</v>
      </c>
      <c r="AD11" s="3">
        <v>395811559</v>
      </c>
      <c r="AE11" s="3">
        <v>394926809</v>
      </c>
      <c r="AF11" s="3">
        <v>396087085</v>
      </c>
      <c r="AG11" s="3">
        <v>401542260</v>
      </c>
      <c r="AH11" s="3">
        <v>386674127</v>
      </c>
      <c r="AI11" s="3">
        <v>364192950</v>
      </c>
      <c r="AJ11" s="3">
        <v>377998843</v>
      </c>
      <c r="AK11" s="3">
        <v>375068449</v>
      </c>
      <c r="AL11" s="3">
        <v>363388156</v>
      </c>
      <c r="AM11" s="3">
        <v>388827584</v>
      </c>
      <c r="AN11" s="3">
        <v>409749502</v>
      </c>
      <c r="AO11" s="3">
        <v>403734142</v>
      </c>
      <c r="AP11" s="3">
        <v>417946678</v>
      </c>
      <c r="AQ11" s="3">
        <v>415184064</v>
      </c>
      <c r="AR11" s="3">
        <v>412404292</v>
      </c>
      <c r="AS11" s="3">
        <v>391234460</v>
      </c>
      <c r="AT11" s="3">
        <v>374384687</v>
      </c>
    </row>
    <row r="12" spans="1:46" x14ac:dyDescent="0.2">
      <c r="A12" s="2">
        <v>11</v>
      </c>
      <c r="B12" s="1" t="s">
        <v>144</v>
      </c>
      <c r="C12" s="1" t="s">
        <v>10</v>
      </c>
      <c r="F12" s="1">
        <v>10</v>
      </c>
      <c r="G12" s="1" t="s">
        <v>336</v>
      </c>
      <c r="L12" s="1" t="str">
        <f>_xlfn.CONCAT(G1, " ", G12)</f>
        <v>Atlanta Transit Use by Income</v>
      </c>
      <c r="Q12" s="2">
        <v>11</v>
      </c>
      <c r="R12" s="1" t="s">
        <v>10</v>
      </c>
      <c r="S12" s="3">
        <v>96026446</v>
      </c>
      <c r="T12" s="3">
        <v>87799892</v>
      </c>
      <c r="U12" s="3">
        <v>78770947</v>
      </c>
      <c r="V12" s="3">
        <v>74017860</v>
      </c>
      <c r="W12" s="3">
        <v>68707456</v>
      </c>
      <c r="X12" s="3">
        <v>58211130</v>
      </c>
      <c r="Y12" s="3">
        <v>66016740</v>
      </c>
      <c r="Z12" s="3">
        <v>66390797</v>
      </c>
      <c r="AA12" s="3">
        <v>53371449</v>
      </c>
      <c r="AB12" s="3">
        <v>57126543</v>
      </c>
      <c r="AC12" s="3">
        <v>56364133</v>
      </c>
      <c r="AD12" s="3">
        <v>53792522</v>
      </c>
      <c r="AE12" s="3">
        <v>48505132</v>
      </c>
      <c r="AF12" s="3">
        <v>45393205</v>
      </c>
      <c r="AG12" s="3">
        <v>47558525</v>
      </c>
      <c r="AH12" s="3">
        <v>51314936</v>
      </c>
      <c r="AI12" s="3">
        <v>49559231</v>
      </c>
      <c r="AJ12" s="3">
        <v>53177516</v>
      </c>
      <c r="AK12" s="3">
        <v>54590019</v>
      </c>
      <c r="AL12" s="3">
        <v>51967108</v>
      </c>
      <c r="AM12" s="3">
        <v>50668626</v>
      </c>
      <c r="AN12" s="3">
        <v>47953570</v>
      </c>
      <c r="AO12" s="3">
        <v>44810902</v>
      </c>
      <c r="AP12" s="3">
        <v>38702182</v>
      </c>
      <c r="AQ12" s="3">
        <v>37662887</v>
      </c>
      <c r="AR12" s="3">
        <v>40318764</v>
      </c>
      <c r="AS12" s="3">
        <v>38038113</v>
      </c>
      <c r="AT12" s="3">
        <v>37104276</v>
      </c>
    </row>
    <row r="13" spans="1:46" x14ac:dyDescent="0.2">
      <c r="A13" s="2">
        <v>12</v>
      </c>
      <c r="B13" s="1" t="s">
        <v>145</v>
      </c>
      <c r="C13" s="1" t="s">
        <v>11</v>
      </c>
      <c r="F13" s="1">
        <v>11</v>
      </c>
      <c r="G13" s="1" t="s">
        <v>337</v>
      </c>
      <c r="L13" s="1" t="str">
        <f>_xlfn.CONCAT(G1, " ", G13)</f>
        <v>Atlanta Median Incomes</v>
      </c>
      <c r="Q13" s="2">
        <v>12</v>
      </c>
      <c r="R13" s="1" t="s">
        <v>11</v>
      </c>
      <c r="S13" s="3">
        <v>30942680</v>
      </c>
      <c r="T13" s="3">
        <v>34089784</v>
      </c>
      <c r="U13" s="3">
        <v>34745098</v>
      </c>
      <c r="V13" s="3">
        <v>35309045</v>
      </c>
      <c r="W13" s="3">
        <v>38133666</v>
      </c>
      <c r="X13" s="3">
        <v>34429798</v>
      </c>
      <c r="Y13" s="3">
        <v>36107820</v>
      </c>
      <c r="Z13" s="3">
        <v>36695111</v>
      </c>
      <c r="AA13" s="3">
        <v>40657842</v>
      </c>
      <c r="AB13" s="3">
        <v>39930414</v>
      </c>
      <c r="AC13" s="3">
        <v>41002334</v>
      </c>
      <c r="AD13" s="3">
        <v>44470051</v>
      </c>
      <c r="AE13" s="3">
        <v>54437920</v>
      </c>
      <c r="AF13" s="3">
        <v>55334222</v>
      </c>
      <c r="AG13" s="3">
        <v>60477106</v>
      </c>
      <c r="AH13" s="3">
        <v>64330702</v>
      </c>
      <c r="AI13" s="3">
        <v>65827207</v>
      </c>
      <c r="AJ13" s="3">
        <v>72589293</v>
      </c>
      <c r="AK13" s="3">
        <v>78135390</v>
      </c>
      <c r="AL13" s="3">
        <v>68404719</v>
      </c>
      <c r="AM13" s="3">
        <v>68593737</v>
      </c>
      <c r="AN13" s="3">
        <v>72194687</v>
      </c>
      <c r="AO13" s="3">
        <v>76771924</v>
      </c>
      <c r="AP13" s="3">
        <v>75590216</v>
      </c>
      <c r="AQ13" s="3">
        <v>72825661</v>
      </c>
      <c r="AR13" s="3">
        <v>68635612</v>
      </c>
      <c r="AS13" s="3">
        <v>73398220</v>
      </c>
      <c r="AT13" s="3">
        <v>69024346</v>
      </c>
    </row>
    <row r="14" spans="1:46" x14ac:dyDescent="0.2">
      <c r="A14" s="2">
        <v>13</v>
      </c>
      <c r="B14" s="1" t="s">
        <v>310</v>
      </c>
      <c r="C14" s="1" t="s">
        <v>12</v>
      </c>
      <c r="Q14" s="2">
        <v>13</v>
      </c>
      <c r="R14" s="1" t="s">
        <v>12</v>
      </c>
      <c r="S14" s="3">
        <v>426576047</v>
      </c>
      <c r="T14" s="3">
        <v>432394598</v>
      </c>
      <c r="U14" s="3">
        <v>415683655</v>
      </c>
      <c r="V14" s="3">
        <v>407138871</v>
      </c>
      <c r="W14" s="3">
        <v>400784051</v>
      </c>
      <c r="X14" s="3">
        <v>404215962</v>
      </c>
      <c r="Y14" s="3">
        <v>412021326</v>
      </c>
      <c r="Z14" s="3">
        <v>413790944</v>
      </c>
      <c r="AA14" s="3">
        <v>420296587</v>
      </c>
      <c r="AB14" s="3">
        <v>436634276</v>
      </c>
      <c r="AC14" s="3">
        <v>464826668</v>
      </c>
      <c r="AD14" s="3">
        <v>451049362</v>
      </c>
      <c r="AE14" s="3">
        <v>420747913</v>
      </c>
      <c r="AF14" s="3">
        <v>424636940</v>
      </c>
      <c r="AG14" s="3">
        <v>427709126</v>
      </c>
      <c r="AH14" s="3">
        <v>430003647</v>
      </c>
      <c r="AI14" s="3">
        <v>432441765</v>
      </c>
      <c r="AJ14" s="3">
        <v>451711817</v>
      </c>
      <c r="AK14" s="3">
        <v>452273682</v>
      </c>
      <c r="AL14" s="3">
        <v>432407791</v>
      </c>
      <c r="AM14" s="3">
        <v>430398436</v>
      </c>
      <c r="AN14" s="3">
        <v>443137180</v>
      </c>
      <c r="AO14" s="3">
        <v>455807847</v>
      </c>
      <c r="AP14" s="3">
        <v>463614256</v>
      </c>
      <c r="AQ14" s="3">
        <v>465234453</v>
      </c>
      <c r="AR14" s="3">
        <v>478104415</v>
      </c>
      <c r="AS14" s="3">
        <v>463842493</v>
      </c>
      <c r="AT14" s="3">
        <v>457784157</v>
      </c>
    </row>
    <row r="15" spans="1:46" x14ac:dyDescent="0.2">
      <c r="A15" s="2">
        <v>14</v>
      </c>
      <c r="B15" s="1" t="s">
        <v>147</v>
      </c>
      <c r="C15" s="1" t="s">
        <v>13</v>
      </c>
      <c r="Q15" s="2">
        <v>14</v>
      </c>
      <c r="R15" s="1" t="s">
        <v>13</v>
      </c>
      <c r="S15" s="3">
        <v>111775761</v>
      </c>
      <c r="T15" s="3">
        <v>116607414</v>
      </c>
      <c r="U15" s="3">
        <v>116868068</v>
      </c>
      <c r="V15" s="3">
        <v>118288559</v>
      </c>
      <c r="W15" s="3">
        <v>119406549</v>
      </c>
      <c r="X15" s="3">
        <v>128393208</v>
      </c>
      <c r="Y15" s="3">
        <v>136736268</v>
      </c>
      <c r="Z15" s="3">
        <v>135482771</v>
      </c>
      <c r="AA15" s="3">
        <v>142080499</v>
      </c>
      <c r="AB15" s="3">
        <v>145358780</v>
      </c>
      <c r="AC15" s="3">
        <v>144712541</v>
      </c>
      <c r="AD15" s="3">
        <v>140183397</v>
      </c>
      <c r="AE15" s="3">
        <v>151784091</v>
      </c>
      <c r="AF15" s="3">
        <v>156255636</v>
      </c>
      <c r="AG15" s="3">
        <v>159698782</v>
      </c>
      <c r="AH15" s="3">
        <v>168638687</v>
      </c>
      <c r="AI15" s="3">
        <v>181903138</v>
      </c>
      <c r="AJ15" s="3">
        <v>195506943</v>
      </c>
      <c r="AK15" s="3">
        <v>189535806</v>
      </c>
      <c r="AL15" s="3">
        <v>189519749</v>
      </c>
      <c r="AM15" s="3">
        <v>193438611</v>
      </c>
      <c r="AN15" s="3">
        <v>196766771</v>
      </c>
      <c r="AO15" s="3">
        <v>201432601</v>
      </c>
      <c r="AP15" s="3">
        <v>207367357</v>
      </c>
      <c r="AQ15" s="3">
        <v>210016440</v>
      </c>
      <c r="AR15" s="3">
        <v>218939267</v>
      </c>
      <c r="AS15" s="3">
        <v>223645622</v>
      </c>
      <c r="AT15" s="3">
        <v>226741362</v>
      </c>
    </row>
    <row r="16" spans="1:46" x14ac:dyDescent="0.2">
      <c r="A16" s="2">
        <v>15</v>
      </c>
      <c r="B16" s="1" t="s">
        <v>148</v>
      </c>
      <c r="C16" s="1" t="s">
        <v>14</v>
      </c>
      <c r="Q16" s="2">
        <v>15</v>
      </c>
      <c r="R16" s="1" t="s">
        <v>14</v>
      </c>
      <c r="S16" s="3">
        <v>72811509</v>
      </c>
      <c r="T16" s="3">
        <v>74102736</v>
      </c>
      <c r="U16" s="3">
        <v>73222911</v>
      </c>
      <c r="V16" s="3">
        <v>68629460</v>
      </c>
      <c r="W16" s="3">
        <v>70844127</v>
      </c>
      <c r="X16" s="3">
        <v>77449769</v>
      </c>
      <c r="Y16" s="3">
        <v>83610809</v>
      </c>
      <c r="Z16" s="3">
        <v>94520670</v>
      </c>
      <c r="AA16" s="3">
        <v>98296381</v>
      </c>
      <c r="AB16" s="3">
        <v>102808240</v>
      </c>
      <c r="AC16" s="3">
        <v>103030558</v>
      </c>
      <c r="AD16" s="3">
        <v>97185119</v>
      </c>
      <c r="AE16" s="3">
        <v>93287213</v>
      </c>
      <c r="AF16" s="3">
        <v>88604466</v>
      </c>
      <c r="AG16" s="3">
        <v>89924355</v>
      </c>
      <c r="AH16" s="3">
        <v>96096040</v>
      </c>
      <c r="AI16" s="3">
        <v>99344274</v>
      </c>
      <c r="AJ16" s="3">
        <v>104805966</v>
      </c>
      <c r="AK16" s="3">
        <v>106735170</v>
      </c>
      <c r="AL16" s="3">
        <v>96154913</v>
      </c>
      <c r="AM16" s="3">
        <v>98292351</v>
      </c>
      <c r="AN16" s="3">
        <v>102851034</v>
      </c>
      <c r="AO16" s="3">
        <v>99580918</v>
      </c>
      <c r="AP16" s="3">
        <v>109684878</v>
      </c>
      <c r="AQ16" s="3">
        <v>111461405</v>
      </c>
      <c r="AR16" s="3">
        <v>106563429</v>
      </c>
      <c r="AS16" s="3">
        <v>101051505</v>
      </c>
      <c r="AT16" s="3">
        <v>98121675</v>
      </c>
    </row>
    <row r="17" spans="1:46" x14ac:dyDescent="0.2">
      <c r="A17" s="2">
        <v>16</v>
      </c>
      <c r="B17" s="1" t="s">
        <v>307</v>
      </c>
      <c r="C17" s="1" t="s">
        <v>15</v>
      </c>
      <c r="Q17" s="2">
        <v>16</v>
      </c>
      <c r="R17" s="1" t="s">
        <v>15</v>
      </c>
      <c r="S17" s="3">
        <v>65376748</v>
      </c>
      <c r="T17" s="3">
        <v>66303403</v>
      </c>
      <c r="U17" s="3">
        <v>66598023</v>
      </c>
      <c r="V17" s="3">
        <v>65562037</v>
      </c>
      <c r="W17" s="3">
        <v>61109874</v>
      </c>
      <c r="X17" s="3">
        <v>61905288</v>
      </c>
      <c r="Y17" s="3">
        <v>62065357</v>
      </c>
      <c r="Z17" s="3">
        <v>66048771</v>
      </c>
      <c r="AA17" s="3">
        <v>77524651</v>
      </c>
      <c r="AB17" s="3">
        <v>79452081</v>
      </c>
      <c r="AC17" s="3">
        <v>78476605</v>
      </c>
      <c r="AD17" s="3">
        <v>75104375</v>
      </c>
      <c r="AE17" s="3">
        <v>73343571</v>
      </c>
      <c r="AF17" s="3">
        <v>67398600</v>
      </c>
      <c r="AG17" s="3">
        <v>81021762</v>
      </c>
      <c r="AH17" s="3">
        <v>85163336</v>
      </c>
      <c r="AI17" s="3">
        <v>88865843</v>
      </c>
      <c r="AJ17" s="3">
        <v>94799207</v>
      </c>
      <c r="AK17" s="3">
        <v>89623577</v>
      </c>
      <c r="AL17" s="3">
        <v>91701804</v>
      </c>
      <c r="AM17" s="3">
        <v>93915285</v>
      </c>
      <c r="AN17" s="3">
        <v>93864393</v>
      </c>
      <c r="AO17" s="3">
        <v>95087692</v>
      </c>
      <c r="AP17" s="3">
        <v>97602886</v>
      </c>
      <c r="AQ17" s="3">
        <v>98689579</v>
      </c>
      <c r="AR17" s="3">
        <v>96023499</v>
      </c>
      <c r="AS17" s="3">
        <v>95471202</v>
      </c>
      <c r="AT17" s="3">
        <v>94137375</v>
      </c>
    </row>
    <row r="18" spans="1:46" x14ac:dyDescent="0.2">
      <c r="A18" s="2">
        <v>17</v>
      </c>
      <c r="B18" s="1" t="s">
        <v>308</v>
      </c>
      <c r="C18" s="1" t="s">
        <v>16</v>
      </c>
      <c r="Q18" s="2">
        <v>17</v>
      </c>
      <c r="R18" s="1" t="s">
        <v>16</v>
      </c>
      <c r="S18" s="3">
        <v>19270290</v>
      </c>
      <c r="T18" s="3">
        <v>17872118</v>
      </c>
      <c r="U18" s="3">
        <v>18843270</v>
      </c>
      <c r="V18" s="3">
        <v>19162125</v>
      </c>
      <c r="W18" s="3">
        <v>19388429</v>
      </c>
      <c r="X18" s="3">
        <v>17150443</v>
      </c>
      <c r="Y18" s="3">
        <v>16597022</v>
      </c>
      <c r="Z18" s="3">
        <v>18680233</v>
      </c>
      <c r="AA18" s="3">
        <v>19259522</v>
      </c>
      <c r="AB18" s="3">
        <v>19373212</v>
      </c>
      <c r="AC18" s="3">
        <v>19778224</v>
      </c>
      <c r="AD18" s="3">
        <v>20299481</v>
      </c>
      <c r="AE18" s="3">
        <v>20076463</v>
      </c>
      <c r="AF18" s="3">
        <v>21026716</v>
      </c>
      <c r="AG18" s="3">
        <v>22992874</v>
      </c>
      <c r="AH18" s="3">
        <v>24895630</v>
      </c>
      <c r="AI18" s="3">
        <v>25626480</v>
      </c>
      <c r="AJ18" s="3">
        <v>27710206</v>
      </c>
      <c r="AK18" s="3">
        <v>27001258</v>
      </c>
      <c r="AL18" s="3">
        <v>27282950</v>
      </c>
      <c r="AM18" s="3">
        <v>29342380</v>
      </c>
      <c r="AN18" s="3">
        <v>30025411</v>
      </c>
      <c r="AO18" s="3">
        <v>30944878</v>
      </c>
      <c r="AP18" s="3">
        <v>31223056</v>
      </c>
      <c r="AQ18" s="3">
        <v>31461692</v>
      </c>
      <c r="AR18" s="3">
        <v>28995183</v>
      </c>
      <c r="AS18" s="3">
        <v>26830326</v>
      </c>
      <c r="AT18" s="3">
        <v>25299893</v>
      </c>
    </row>
    <row r="19" spans="1:46" x14ac:dyDescent="0.2">
      <c r="A19" s="2">
        <v>18</v>
      </c>
      <c r="B19" s="1" t="s">
        <v>151</v>
      </c>
      <c r="C19" s="1" t="s">
        <v>17</v>
      </c>
      <c r="Q19" s="2">
        <v>18</v>
      </c>
      <c r="R19" s="1" t="s">
        <v>17</v>
      </c>
      <c r="S19" s="3">
        <v>56805771</v>
      </c>
      <c r="T19" s="3">
        <v>59107884</v>
      </c>
      <c r="U19" s="3">
        <v>60367394</v>
      </c>
      <c r="V19" s="3">
        <v>62697193</v>
      </c>
      <c r="W19" s="3">
        <v>67132587</v>
      </c>
      <c r="X19" s="3">
        <v>69924092</v>
      </c>
      <c r="Y19" s="3">
        <v>71301537</v>
      </c>
      <c r="Z19" s="3">
        <v>71745834</v>
      </c>
      <c r="AA19" s="3">
        <v>74693374</v>
      </c>
      <c r="AB19" s="3">
        <v>77416747</v>
      </c>
      <c r="AC19" s="3">
        <v>80120145</v>
      </c>
      <c r="AD19" s="3">
        <v>80923475</v>
      </c>
      <c r="AE19" s="3">
        <v>78584328</v>
      </c>
      <c r="AF19" s="3">
        <v>82362771</v>
      </c>
      <c r="AG19" s="3">
        <v>86260633</v>
      </c>
      <c r="AH19" s="3">
        <v>86571361</v>
      </c>
      <c r="AI19" s="3">
        <v>94196136</v>
      </c>
      <c r="AJ19" s="3">
        <v>101175756</v>
      </c>
      <c r="AK19" s="3">
        <v>98356414</v>
      </c>
      <c r="AL19" s="3">
        <v>97557838</v>
      </c>
      <c r="AM19" s="3">
        <v>97933777</v>
      </c>
      <c r="AN19" s="3">
        <v>98715849</v>
      </c>
      <c r="AO19" s="3">
        <v>101554205</v>
      </c>
      <c r="AP19" s="3">
        <v>104489114</v>
      </c>
      <c r="AQ19" s="3">
        <v>102479122</v>
      </c>
      <c r="AR19" s="3">
        <v>103567798</v>
      </c>
      <c r="AS19" s="3">
        <v>98283625</v>
      </c>
      <c r="AT19" s="3">
        <v>104890736</v>
      </c>
    </row>
    <row r="20" spans="1:46" x14ac:dyDescent="0.2">
      <c r="A20" s="2">
        <v>19</v>
      </c>
      <c r="B20" s="1" t="s">
        <v>152</v>
      </c>
      <c r="C20" s="1" t="s">
        <v>18</v>
      </c>
      <c r="Q20" s="2">
        <v>19</v>
      </c>
      <c r="R20" s="1" t="s">
        <v>18</v>
      </c>
      <c r="S20" s="3">
        <v>111985149</v>
      </c>
      <c r="T20" s="3">
        <v>106869331</v>
      </c>
      <c r="U20" s="3">
        <v>106464085</v>
      </c>
      <c r="V20" s="3">
        <v>107947015</v>
      </c>
      <c r="W20" s="3">
        <v>109183455</v>
      </c>
      <c r="X20" s="3">
        <v>101800692</v>
      </c>
      <c r="Y20" s="3">
        <v>104187408</v>
      </c>
      <c r="Z20" s="3">
        <v>107582093</v>
      </c>
      <c r="AA20" s="3">
        <v>107381112</v>
      </c>
      <c r="AB20" s="3">
        <v>116380962</v>
      </c>
      <c r="AC20" s="3">
        <v>112655143</v>
      </c>
      <c r="AD20" s="3">
        <v>117424142</v>
      </c>
      <c r="AE20" s="3">
        <v>113647466</v>
      </c>
      <c r="AF20" s="3">
        <v>114787571</v>
      </c>
      <c r="AG20" s="3">
        <v>105651194</v>
      </c>
      <c r="AH20" s="3">
        <v>109319876</v>
      </c>
      <c r="AI20" s="3">
        <v>111202677</v>
      </c>
      <c r="AJ20" s="3">
        <v>120106457</v>
      </c>
      <c r="AK20" s="3">
        <v>126217248</v>
      </c>
      <c r="AL20" s="3">
        <v>106668741</v>
      </c>
      <c r="AM20" s="3">
        <v>111273882</v>
      </c>
      <c r="AN20" s="3">
        <v>113986970</v>
      </c>
      <c r="AO20" s="3">
        <v>109207442</v>
      </c>
      <c r="AP20" s="3">
        <v>115882190</v>
      </c>
      <c r="AQ20" s="3">
        <v>117977252</v>
      </c>
      <c r="AR20" s="3">
        <v>116084304</v>
      </c>
      <c r="AS20" s="3">
        <v>108305590</v>
      </c>
      <c r="AT20" s="3">
        <v>98326358</v>
      </c>
    </row>
    <row r="21" spans="1:46" x14ac:dyDescent="0.2">
      <c r="A21" s="2">
        <v>20</v>
      </c>
      <c r="B21" s="1" t="s">
        <v>153</v>
      </c>
      <c r="C21" s="1" t="s">
        <v>19</v>
      </c>
      <c r="Q21" s="2">
        <v>20</v>
      </c>
      <c r="R21" s="1" t="s">
        <v>19</v>
      </c>
      <c r="S21" s="3">
        <v>46827901</v>
      </c>
      <c r="T21" s="3">
        <v>42873131</v>
      </c>
      <c r="U21" s="3">
        <v>41831802</v>
      </c>
      <c r="V21" s="3">
        <v>49429959</v>
      </c>
      <c r="W21" s="3">
        <v>52770069</v>
      </c>
      <c r="X21" s="3">
        <v>52153877</v>
      </c>
      <c r="Y21" s="3">
        <v>54798493</v>
      </c>
      <c r="Z21" s="3">
        <v>56282518</v>
      </c>
      <c r="AA21" s="3">
        <v>55573130</v>
      </c>
      <c r="AB21" s="3">
        <v>54174247</v>
      </c>
      <c r="AC21" s="3">
        <v>53033060</v>
      </c>
      <c r="AD21" s="3">
        <v>49614357</v>
      </c>
      <c r="AE21" s="3">
        <v>48089553</v>
      </c>
      <c r="AF21" s="3">
        <v>47883059</v>
      </c>
      <c r="AG21" s="3">
        <v>48902261</v>
      </c>
      <c r="AH21" s="3">
        <v>52324099</v>
      </c>
      <c r="AI21" s="3">
        <v>56485708</v>
      </c>
      <c r="AJ21" s="3">
        <v>56206054</v>
      </c>
      <c r="AK21" s="3">
        <v>55500493</v>
      </c>
      <c r="AL21" s="3">
        <v>43032185</v>
      </c>
      <c r="AM21" s="3">
        <v>45503779</v>
      </c>
      <c r="AN21" s="3">
        <v>49559298</v>
      </c>
      <c r="AO21" s="3">
        <v>49899785</v>
      </c>
      <c r="AP21" s="3">
        <v>51032293</v>
      </c>
      <c r="AQ21" s="3">
        <v>49514927</v>
      </c>
      <c r="AR21" s="3">
        <v>46719262</v>
      </c>
      <c r="AS21" s="3">
        <v>43390931</v>
      </c>
      <c r="AT21" s="3">
        <v>39207685</v>
      </c>
    </row>
    <row r="22" spans="1:46" x14ac:dyDescent="0.2">
      <c r="A22" s="2">
        <v>21</v>
      </c>
      <c r="B22" s="1" t="s">
        <v>154</v>
      </c>
      <c r="C22" s="1" t="s">
        <v>20</v>
      </c>
      <c r="Q22" s="2">
        <v>21</v>
      </c>
      <c r="R22" s="1" t="s">
        <v>20</v>
      </c>
      <c r="S22" s="3">
        <v>26606990</v>
      </c>
      <c r="T22" s="3">
        <v>27740934</v>
      </c>
      <c r="U22" s="3">
        <v>27697321</v>
      </c>
      <c r="V22" s="3">
        <v>67172921</v>
      </c>
      <c r="W22" s="3">
        <v>80428591</v>
      </c>
      <c r="X22" s="3">
        <v>70714352</v>
      </c>
      <c r="Y22" s="3">
        <v>78274500</v>
      </c>
      <c r="Z22" s="3">
        <v>79769227</v>
      </c>
      <c r="AA22" s="3">
        <v>84553514</v>
      </c>
      <c r="AB22" s="3">
        <v>76516105</v>
      </c>
      <c r="AC22" s="3">
        <v>71545196</v>
      </c>
      <c r="AD22" s="3">
        <v>69192578</v>
      </c>
      <c r="AE22" s="3">
        <v>66092975</v>
      </c>
      <c r="AF22" s="3">
        <v>84940966</v>
      </c>
      <c r="AG22" s="3">
        <v>81914798</v>
      </c>
      <c r="AH22" s="3">
        <v>71121684</v>
      </c>
      <c r="AI22" s="3">
        <v>59794830</v>
      </c>
      <c r="AJ22" s="3">
        <v>56513352</v>
      </c>
      <c r="AK22" s="3">
        <v>71124421</v>
      </c>
      <c r="AL22" s="3">
        <v>67611564</v>
      </c>
      <c r="AM22" s="3">
        <v>62861213</v>
      </c>
      <c r="AN22" s="3">
        <v>59963921</v>
      </c>
      <c r="AO22" s="3">
        <v>55649534</v>
      </c>
      <c r="AP22" s="3">
        <v>54690537</v>
      </c>
      <c r="AQ22" s="3">
        <v>49558881</v>
      </c>
      <c r="AR22" s="3">
        <v>41812523</v>
      </c>
      <c r="AS22" s="3">
        <v>34769295</v>
      </c>
      <c r="AT22" s="3">
        <v>25911547</v>
      </c>
    </row>
    <row r="23" spans="1:46" x14ac:dyDescent="0.2">
      <c r="A23" s="2">
        <v>22</v>
      </c>
      <c r="B23" s="1" t="s">
        <v>309</v>
      </c>
      <c r="C23" s="1" t="s">
        <v>21</v>
      </c>
      <c r="Q23" s="2">
        <v>22</v>
      </c>
      <c r="R23" s="1" t="s">
        <v>21</v>
      </c>
      <c r="S23" s="3">
        <v>14078129</v>
      </c>
      <c r="T23" s="3">
        <v>14106449</v>
      </c>
      <c r="U23" s="3">
        <v>14489738</v>
      </c>
      <c r="V23" s="3">
        <v>15509298</v>
      </c>
      <c r="W23" s="3">
        <v>16825699</v>
      </c>
      <c r="X23" s="3">
        <v>19120510</v>
      </c>
      <c r="Y23" s="3">
        <v>19958961</v>
      </c>
      <c r="Z23" s="3">
        <v>23132547</v>
      </c>
      <c r="AA23" s="3">
        <v>24864522</v>
      </c>
      <c r="AB23" s="3">
        <v>24821496</v>
      </c>
      <c r="AC23" s="3">
        <v>25318291</v>
      </c>
      <c r="AD23" s="3">
        <v>26728331</v>
      </c>
      <c r="AE23" s="3">
        <v>26357972</v>
      </c>
      <c r="AF23" s="3">
        <v>26172904</v>
      </c>
      <c r="AG23" s="3">
        <v>25243949</v>
      </c>
      <c r="AH23" s="3">
        <v>24606532</v>
      </c>
      <c r="AI23" s="3">
        <v>24769778</v>
      </c>
      <c r="AJ23" s="3">
        <v>22605082</v>
      </c>
      <c r="AK23" s="3">
        <v>24159200</v>
      </c>
      <c r="AL23" s="3">
        <v>23067593</v>
      </c>
      <c r="AM23" s="3">
        <v>23504115</v>
      </c>
      <c r="AN23" s="3">
        <v>25341500</v>
      </c>
      <c r="AO23" s="3">
        <v>25790465</v>
      </c>
      <c r="AP23" s="3">
        <v>25598176</v>
      </c>
      <c r="AQ23" s="3">
        <v>24452433</v>
      </c>
      <c r="AR23" s="3">
        <v>22435065</v>
      </c>
      <c r="AS23" s="3">
        <v>20754160</v>
      </c>
      <c r="AT23" s="3">
        <v>19907670</v>
      </c>
    </row>
    <row r="24" spans="1:46" x14ac:dyDescent="0.2">
      <c r="A24" s="2">
        <v>23</v>
      </c>
      <c r="B24" s="1" t="s">
        <v>156</v>
      </c>
      <c r="C24" s="1" t="s">
        <v>22</v>
      </c>
      <c r="Q24" s="2">
        <v>23</v>
      </c>
      <c r="R24" s="1" t="s">
        <v>22</v>
      </c>
      <c r="S24" s="3">
        <v>9996870</v>
      </c>
      <c r="T24" s="3">
        <v>10873308</v>
      </c>
      <c r="U24" s="3">
        <v>21215587</v>
      </c>
      <c r="V24" s="3">
        <v>24020230</v>
      </c>
      <c r="W24" s="3">
        <v>28538462</v>
      </c>
      <c r="X24" s="3">
        <v>38827998</v>
      </c>
      <c r="Y24" s="3">
        <v>43703411</v>
      </c>
      <c r="Z24" s="3">
        <v>45839802</v>
      </c>
      <c r="AA24" s="3">
        <v>53866331</v>
      </c>
      <c r="AB24" s="3">
        <v>50119945</v>
      </c>
      <c r="AC24" s="3">
        <v>50233858</v>
      </c>
      <c r="AD24" s="3">
        <v>52102884</v>
      </c>
      <c r="AE24" s="3">
        <v>47888979</v>
      </c>
      <c r="AF24" s="3">
        <v>51294625</v>
      </c>
      <c r="AG24" s="3">
        <v>53571381</v>
      </c>
      <c r="AH24" s="3">
        <v>67697191</v>
      </c>
      <c r="AI24" s="3">
        <v>73063668</v>
      </c>
      <c r="AJ24" s="3">
        <v>66168163</v>
      </c>
      <c r="AK24" s="3">
        <v>67126417</v>
      </c>
      <c r="AL24" s="3">
        <v>57414118</v>
      </c>
      <c r="AM24" s="3">
        <v>56686089</v>
      </c>
      <c r="AN24" s="3">
        <v>65144926</v>
      </c>
      <c r="AO24" s="3">
        <v>65873993</v>
      </c>
      <c r="AP24" s="3">
        <v>65513009</v>
      </c>
      <c r="AQ24" s="3">
        <v>71939047</v>
      </c>
      <c r="AR24" s="3">
        <v>72286595</v>
      </c>
      <c r="AS24" s="3">
        <v>70351063</v>
      </c>
      <c r="AT24" s="3">
        <v>66205830</v>
      </c>
    </row>
    <row r="25" spans="1:46" x14ac:dyDescent="0.2">
      <c r="A25" s="2">
        <v>24</v>
      </c>
      <c r="B25" s="1" t="s">
        <v>157</v>
      </c>
      <c r="C25" s="1" t="s">
        <v>23</v>
      </c>
      <c r="Q25" s="2">
        <v>24</v>
      </c>
      <c r="R25" s="1" t="s">
        <v>23</v>
      </c>
      <c r="S25" s="3">
        <v>62410287</v>
      </c>
      <c r="T25" s="3">
        <v>65155639</v>
      </c>
      <c r="U25" s="3">
        <v>65034720</v>
      </c>
      <c r="V25" s="3">
        <v>68697085</v>
      </c>
      <c r="W25" s="3">
        <v>69823606</v>
      </c>
      <c r="X25" s="3">
        <v>77484919</v>
      </c>
      <c r="Y25" s="3">
        <v>78253312</v>
      </c>
      <c r="Z25" s="3">
        <v>87112391</v>
      </c>
      <c r="AA25" s="3">
        <v>90412543</v>
      </c>
      <c r="AB25" s="3">
        <v>93711058</v>
      </c>
      <c r="AC25" s="3">
        <v>97367566</v>
      </c>
      <c r="AD25" s="3">
        <v>106863668</v>
      </c>
      <c r="AE25" s="3">
        <v>105635031</v>
      </c>
      <c r="AF25" s="3">
        <v>105697915</v>
      </c>
      <c r="AG25" s="3">
        <v>110634116</v>
      </c>
      <c r="AH25" s="3">
        <v>107528846</v>
      </c>
      <c r="AI25" s="3">
        <v>106672113</v>
      </c>
      <c r="AJ25" s="3">
        <v>111693176</v>
      </c>
      <c r="AK25" s="3">
        <v>115380008</v>
      </c>
      <c r="AL25" s="3">
        <v>111240945</v>
      </c>
      <c r="AM25" s="3">
        <v>112004096</v>
      </c>
      <c r="AN25" s="3">
        <v>114195961</v>
      </c>
      <c r="AO25" s="3">
        <v>111621568</v>
      </c>
      <c r="AP25" s="3">
        <v>112475265</v>
      </c>
      <c r="AQ25" s="3">
        <v>114438607</v>
      </c>
      <c r="AR25" s="3">
        <v>114421453</v>
      </c>
      <c r="AS25" s="3">
        <v>112489130</v>
      </c>
      <c r="AT25" s="3">
        <v>110640314</v>
      </c>
    </row>
    <row r="26" spans="1:46" x14ac:dyDescent="0.2">
      <c r="A26" s="2">
        <v>25</v>
      </c>
      <c r="B26" s="1" t="s">
        <v>158</v>
      </c>
      <c r="C26" s="1" t="s">
        <v>24</v>
      </c>
      <c r="Q26" s="2">
        <v>25</v>
      </c>
      <c r="R26" s="1" t="s">
        <v>24</v>
      </c>
      <c r="S26" s="3">
        <v>67121727</v>
      </c>
      <c r="T26" s="3">
        <v>58927611</v>
      </c>
      <c r="U26" s="3">
        <v>54490016</v>
      </c>
      <c r="V26" s="3">
        <v>60800338</v>
      </c>
      <c r="W26" s="3">
        <v>58843224</v>
      </c>
      <c r="X26" s="3">
        <v>65477602</v>
      </c>
      <c r="Y26" s="3">
        <v>67471263</v>
      </c>
      <c r="Z26" s="3">
        <v>67016777</v>
      </c>
      <c r="AA26" s="3">
        <v>68528224</v>
      </c>
      <c r="AB26" s="3">
        <v>64478392</v>
      </c>
      <c r="AC26" s="3">
        <v>61048895</v>
      </c>
      <c r="AD26" s="3">
        <v>56692171</v>
      </c>
      <c r="AE26" s="3">
        <v>60568526</v>
      </c>
      <c r="AF26" s="3">
        <v>58869814</v>
      </c>
      <c r="AG26" s="3">
        <v>66610168</v>
      </c>
      <c r="AH26" s="3">
        <v>70205440</v>
      </c>
      <c r="AI26" s="3">
        <v>61221250</v>
      </c>
      <c r="AJ26" s="3">
        <v>57724837</v>
      </c>
      <c r="AK26" s="3">
        <v>46506062</v>
      </c>
      <c r="AL26" s="3">
        <v>43181336</v>
      </c>
      <c r="AM26" s="3">
        <v>47010261</v>
      </c>
      <c r="AN26" s="3">
        <v>49138385</v>
      </c>
      <c r="AO26" s="3">
        <v>50067247</v>
      </c>
      <c r="AP26" s="3">
        <v>50071401</v>
      </c>
      <c r="AQ26" s="3">
        <v>47841765</v>
      </c>
      <c r="AR26" s="3">
        <v>45109527</v>
      </c>
      <c r="AS26" s="3">
        <v>40364713</v>
      </c>
      <c r="AT26" s="3">
        <v>35966138</v>
      </c>
    </row>
    <row r="27" spans="1:46" x14ac:dyDescent="0.2">
      <c r="A27" s="2">
        <v>26</v>
      </c>
      <c r="B27" s="1" t="s">
        <v>159</v>
      </c>
      <c r="C27" s="1" t="s">
        <v>25</v>
      </c>
      <c r="Q27" s="2">
        <v>26</v>
      </c>
      <c r="R27" s="1" t="s">
        <v>25</v>
      </c>
      <c r="S27" s="3">
        <v>44210164</v>
      </c>
      <c r="T27" s="3">
        <v>46335318</v>
      </c>
      <c r="U27" s="3">
        <v>44551689</v>
      </c>
      <c r="V27" s="3">
        <v>47317856</v>
      </c>
      <c r="W27" s="3">
        <v>48416152</v>
      </c>
      <c r="X27" s="3">
        <v>38677237</v>
      </c>
      <c r="Y27" s="3">
        <v>38935530</v>
      </c>
      <c r="Z27" s="3">
        <v>42004121</v>
      </c>
      <c r="AA27" s="3">
        <v>44968163</v>
      </c>
      <c r="AB27" s="3">
        <v>45431813</v>
      </c>
      <c r="AC27" s="3">
        <v>46981421</v>
      </c>
      <c r="AD27" s="3">
        <v>45162033</v>
      </c>
      <c r="AE27" s="3">
        <v>40262025</v>
      </c>
      <c r="AF27" s="3">
        <v>43209571</v>
      </c>
      <c r="AG27" s="3">
        <v>40696624</v>
      </c>
      <c r="AH27" s="3">
        <v>42668464</v>
      </c>
      <c r="AI27" s="3">
        <v>41840335</v>
      </c>
      <c r="AJ27" s="3">
        <v>48457232</v>
      </c>
      <c r="AK27" s="3">
        <v>44595654</v>
      </c>
      <c r="AL27" s="3">
        <v>42555165</v>
      </c>
      <c r="AM27" s="3">
        <v>45565098</v>
      </c>
      <c r="AN27" s="3">
        <v>50881811</v>
      </c>
      <c r="AO27" s="3">
        <v>47022069</v>
      </c>
      <c r="AP27" s="3">
        <v>44125891</v>
      </c>
      <c r="AQ27" s="3">
        <v>39681276</v>
      </c>
      <c r="AR27" s="3">
        <v>39453369</v>
      </c>
      <c r="AS27" s="3">
        <v>37335089</v>
      </c>
      <c r="AT27" s="3">
        <v>38993375</v>
      </c>
    </row>
    <row r="28" spans="1:46" x14ac:dyDescent="0.2">
      <c r="A28" s="2">
        <v>27</v>
      </c>
      <c r="B28" s="1" t="s">
        <v>160</v>
      </c>
      <c r="C28" s="1" t="s">
        <v>26</v>
      </c>
      <c r="Q28" s="2">
        <v>27</v>
      </c>
      <c r="R28" s="1" t="s">
        <v>26</v>
      </c>
      <c r="S28" s="3">
        <v>85903494</v>
      </c>
      <c r="T28" s="3">
        <v>76543655</v>
      </c>
      <c r="U28" s="3">
        <v>78399017</v>
      </c>
      <c r="V28" s="3">
        <v>74927515</v>
      </c>
      <c r="W28" s="3">
        <v>74368386</v>
      </c>
      <c r="X28" s="3">
        <v>73715439</v>
      </c>
      <c r="Y28" s="3">
        <v>73224054</v>
      </c>
      <c r="Z28" s="3">
        <v>74490679</v>
      </c>
      <c r="AA28" s="3">
        <v>75367413</v>
      </c>
      <c r="AB28" s="3">
        <v>76200279</v>
      </c>
      <c r="AC28" s="3">
        <v>75918306</v>
      </c>
      <c r="AD28" s="3">
        <v>74806567</v>
      </c>
      <c r="AE28" s="3">
        <v>69260823</v>
      </c>
      <c r="AF28" s="3">
        <v>67152039</v>
      </c>
      <c r="AG28" s="3">
        <v>68347199</v>
      </c>
      <c r="AH28" s="3">
        <v>69767237</v>
      </c>
      <c r="AI28" s="3">
        <v>69841759</v>
      </c>
      <c r="AJ28" s="3">
        <v>69174894</v>
      </c>
      <c r="AK28" s="3">
        <v>70308815</v>
      </c>
      <c r="AL28" s="3">
        <v>67783052</v>
      </c>
      <c r="AM28" s="3">
        <v>65585655</v>
      </c>
      <c r="AN28" s="3">
        <v>67769768</v>
      </c>
      <c r="AO28" s="3">
        <v>65461555</v>
      </c>
      <c r="AP28" s="3">
        <v>65973459</v>
      </c>
      <c r="AQ28" s="3">
        <v>67553669</v>
      </c>
      <c r="AR28" s="3">
        <v>66087609</v>
      </c>
      <c r="AS28" s="3">
        <v>65409561</v>
      </c>
      <c r="AT28" s="3">
        <v>66174267</v>
      </c>
    </row>
    <row r="29" spans="1:46" x14ac:dyDescent="0.2">
      <c r="A29" s="2">
        <v>28</v>
      </c>
      <c r="B29" s="1" t="s">
        <v>161</v>
      </c>
      <c r="C29" s="1" t="s">
        <v>27</v>
      </c>
      <c r="Q29" s="2">
        <v>28</v>
      </c>
      <c r="R29" s="1" t="s">
        <v>27</v>
      </c>
      <c r="S29" s="3">
        <v>23368511</v>
      </c>
      <c r="T29" s="3">
        <v>23267659</v>
      </c>
      <c r="U29" s="3">
        <v>21861311</v>
      </c>
      <c r="V29" s="3">
        <v>23825859</v>
      </c>
      <c r="W29" s="3">
        <v>24047341</v>
      </c>
      <c r="X29" s="3">
        <v>25828259</v>
      </c>
      <c r="Y29" s="3">
        <v>27644741</v>
      </c>
      <c r="Z29" s="3">
        <v>29232062</v>
      </c>
      <c r="AA29" s="3">
        <v>30243993</v>
      </c>
      <c r="AB29" s="3">
        <v>30020969</v>
      </c>
      <c r="AC29" s="3">
        <v>29632921</v>
      </c>
      <c r="AD29" s="3">
        <v>28582632</v>
      </c>
      <c r="AE29" s="3">
        <v>30511816</v>
      </c>
      <c r="AF29" s="3">
        <v>32353455</v>
      </c>
      <c r="AG29" s="3">
        <v>33497063</v>
      </c>
      <c r="AH29" s="3">
        <v>34679414</v>
      </c>
      <c r="AI29" s="3">
        <v>35776606</v>
      </c>
      <c r="AJ29" s="3">
        <v>37318491</v>
      </c>
      <c r="AK29" s="3">
        <v>39966082</v>
      </c>
      <c r="AL29" s="3">
        <v>37066372</v>
      </c>
      <c r="AM29" s="3">
        <v>30349168</v>
      </c>
      <c r="AN29" s="3">
        <v>30971306</v>
      </c>
      <c r="AO29" s="3">
        <v>32322364</v>
      </c>
      <c r="AP29" s="3">
        <v>31288324</v>
      </c>
      <c r="AQ29" s="3">
        <v>30557429</v>
      </c>
      <c r="AR29" s="3">
        <v>28923540</v>
      </c>
      <c r="AS29" s="3">
        <v>25920838</v>
      </c>
      <c r="AT29" s="3">
        <v>23565483</v>
      </c>
    </row>
    <row r="30" spans="1:46" x14ac:dyDescent="0.2">
      <c r="A30" s="2">
        <v>29</v>
      </c>
      <c r="B30" s="1" t="s">
        <v>162</v>
      </c>
      <c r="C30" s="1" t="s">
        <v>28</v>
      </c>
      <c r="Q30" s="2">
        <v>29</v>
      </c>
      <c r="R30" s="1" t="s">
        <v>28</v>
      </c>
      <c r="S30" s="3">
        <v>50082860</v>
      </c>
      <c r="T30" s="3">
        <v>49313748</v>
      </c>
      <c r="U30" s="3">
        <v>52033610</v>
      </c>
      <c r="V30" s="3">
        <v>45354815</v>
      </c>
      <c r="W30" s="3">
        <v>45370690</v>
      </c>
      <c r="X30" s="3">
        <v>49389518</v>
      </c>
      <c r="Y30" s="3">
        <v>53355113</v>
      </c>
      <c r="Z30" s="3">
        <v>53895955</v>
      </c>
      <c r="AA30" s="3">
        <v>55495497</v>
      </c>
      <c r="AB30" s="3">
        <v>56347572</v>
      </c>
      <c r="AC30" s="3">
        <v>58218734</v>
      </c>
      <c r="AD30" s="3">
        <v>54430168</v>
      </c>
      <c r="AE30" s="3">
        <v>46863914</v>
      </c>
      <c r="AF30" s="3">
        <v>39775650</v>
      </c>
      <c r="AG30" s="3">
        <v>38476833</v>
      </c>
      <c r="AH30" s="3">
        <v>40934975</v>
      </c>
      <c r="AI30" s="3">
        <v>43434199</v>
      </c>
      <c r="AJ30" s="3">
        <v>44894785</v>
      </c>
      <c r="AK30" s="3">
        <v>46599678</v>
      </c>
      <c r="AL30" s="3">
        <v>42890874</v>
      </c>
      <c r="AM30" s="3">
        <v>42491761</v>
      </c>
      <c r="AN30" s="3">
        <v>43486793</v>
      </c>
      <c r="AO30" s="3">
        <v>44221052</v>
      </c>
      <c r="AP30" s="3">
        <v>44539298</v>
      </c>
      <c r="AQ30" s="3">
        <v>45102666</v>
      </c>
      <c r="AR30" s="3">
        <v>43996916</v>
      </c>
      <c r="AS30" s="3">
        <v>39137607</v>
      </c>
      <c r="AT30" s="3">
        <v>37067950</v>
      </c>
    </row>
    <row r="31" spans="1:46" x14ac:dyDescent="0.2">
      <c r="A31" s="2">
        <v>30</v>
      </c>
      <c r="B31" s="1" t="s">
        <v>163</v>
      </c>
      <c r="C31" s="1" t="s">
        <v>29</v>
      </c>
      <c r="Q31" s="2">
        <v>30</v>
      </c>
      <c r="R31" s="1" t="s">
        <v>29</v>
      </c>
      <c r="S31" s="3">
        <v>33391723</v>
      </c>
      <c r="T31" s="3">
        <v>32385123</v>
      </c>
      <c r="U31" s="3">
        <v>30089382</v>
      </c>
      <c r="V31" s="3">
        <v>29292441</v>
      </c>
      <c r="W31" s="3">
        <v>28060171</v>
      </c>
      <c r="X31" s="3">
        <v>30166356</v>
      </c>
      <c r="Y31" s="3">
        <v>29942600</v>
      </c>
      <c r="Z31" s="3">
        <v>32556683</v>
      </c>
      <c r="AA31" s="3">
        <v>30267728</v>
      </c>
      <c r="AB31" s="3">
        <v>31252905</v>
      </c>
      <c r="AC31" s="3">
        <v>29701594</v>
      </c>
      <c r="AD31" s="3">
        <v>29082122</v>
      </c>
      <c r="AE31" s="3">
        <v>28109348</v>
      </c>
      <c r="AF31" s="3">
        <v>27123884</v>
      </c>
      <c r="AG31" s="3">
        <v>30021672</v>
      </c>
      <c r="AH31" s="3">
        <v>29285405</v>
      </c>
      <c r="AI31" s="3">
        <v>30038468</v>
      </c>
      <c r="AJ31" s="3">
        <v>30072809</v>
      </c>
      <c r="AK31" s="3">
        <v>27162489</v>
      </c>
      <c r="AL31" s="3">
        <v>22791415</v>
      </c>
      <c r="AM31" s="3">
        <v>22869792</v>
      </c>
      <c r="AN31" s="3">
        <v>21478924</v>
      </c>
      <c r="AO31" s="3">
        <v>21111128</v>
      </c>
      <c r="AP31" s="3">
        <v>20949366</v>
      </c>
      <c r="AQ31" s="3">
        <v>20516225</v>
      </c>
      <c r="AR31" s="3">
        <v>19879464</v>
      </c>
      <c r="AS31" s="3">
        <v>19117995</v>
      </c>
      <c r="AT31" s="3">
        <v>18233370</v>
      </c>
    </row>
    <row r="32" spans="1:46" x14ac:dyDescent="0.2">
      <c r="A32" s="2">
        <v>31</v>
      </c>
      <c r="B32" s="1" t="s">
        <v>164</v>
      </c>
      <c r="C32" s="1" t="s">
        <v>30</v>
      </c>
      <c r="Q32" s="2">
        <v>31</v>
      </c>
      <c r="R32" s="1" t="s">
        <v>30</v>
      </c>
      <c r="S32" s="3">
        <v>18646656</v>
      </c>
      <c r="T32" s="3">
        <v>16148828</v>
      </c>
      <c r="U32" s="3">
        <v>15665353</v>
      </c>
      <c r="V32" s="3">
        <v>15183152</v>
      </c>
      <c r="W32" s="3">
        <v>14724449</v>
      </c>
      <c r="X32" s="3">
        <v>14738858</v>
      </c>
      <c r="Y32" s="3">
        <v>14930503</v>
      </c>
      <c r="Z32" s="3">
        <v>15475147</v>
      </c>
      <c r="AA32" s="3">
        <v>15865334</v>
      </c>
      <c r="AB32" s="3">
        <v>15585372</v>
      </c>
      <c r="AC32" s="3">
        <v>16021161</v>
      </c>
      <c r="AD32" s="3">
        <v>15170859</v>
      </c>
      <c r="AE32" s="3">
        <v>13971020</v>
      </c>
      <c r="AF32" s="3">
        <v>13754270</v>
      </c>
      <c r="AG32" s="3">
        <v>14506165</v>
      </c>
      <c r="AH32" s="3">
        <v>15202672</v>
      </c>
      <c r="AI32" s="3">
        <v>15907226</v>
      </c>
      <c r="AJ32" s="3">
        <v>17820783</v>
      </c>
      <c r="AK32" s="3">
        <v>16093231</v>
      </c>
      <c r="AL32" s="3">
        <v>15724739</v>
      </c>
      <c r="AM32" s="3">
        <v>16810092</v>
      </c>
      <c r="AN32" s="3">
        <v>17452705</v>
      </c>
      <c r="AO32" s="3">
        <v>17227182</v>
      </c>
      <c r="AP32" s="3">
        <v>17406666</v>
      </c>
      <c r="AQ32" s="3">
        <v>16495686</v>
      </c>
      <c r="AR32" s="3">
        <v>15280044</v>
      </c>
      <c r="AS32" s="3">
        <v>16593115</v>
      </c>
      <c r="AT32" s="3">
        <v>15617825</v>
      </c>
    </row>
    <row r="33" spans="1:46" x14ac:dyDescent="0.2">
      <c r="A33" s="2">
        <v>32</v>
      </c>
      <c r="B33" s="1" t="s">
        <v>165</v>
      </c>
      <c r="C33" s="1" t="s">
        <v>31</v>
      </c>
      <c r="Q33" s="2">
        <v>32</v>
      </c>
      <c r="R33" s="1" t="s">
        <v>31</v>
      </c>
      <c r="S33" s="3">
        <v>9673836</v>
      </c>
      <c r="T33" s="3">
        <v>10032573</v>
      </c>
      <c r="U33" s="3">
        <v>11142317</v>
      </c>
      <c r="V33" s="3">
        <v>12458471</v>
      </c>
      <c r="W33" s="3">
        <v>14128661</v>
      </c>
      <c r="X33" s="3">
        <v>15686160</v>
      </c>
      <c r="Y33" s="3">
        <v>17761442</v>
      </c>
      <c r="Z33" s="3">
        <v>19297092</v>
      </c>
      <c r="AA33" s="3">
        <v>20710040</v>
      </c>
      <c r="AB33" s="3">
        <v>21758772</v>
      </c>
      <c r="AC33" s="3">
        <v>22304682</v>
      </c>
      <c r="AD33" s="3">
        <v>21486416</v>
      </c>
      <c r="AE33" s="3">
        <v>22730047</v>
      </c>
      <c r="AF33" s="3">
        <v>23432918</v>
      </c>
      <c r="AG33" s="3">
        <v>24807647</v>
      </c>
      <c r="AH33" s="3">
        <v>25326317</v>
      </c>
      <c r="AI33" s="3">
        <v>26078255</v>
      </c>
      <c r="AJ33" s="3">
        <v>27235197</v>
      </c>
      <c r="AK33" s="3">
        <v>24616414</v>
      </c>
      <c r="AL33" s="3">
        <v>25719897</v>
      </c>
      <c r="AM33" s="3">
        <v>28023186</v>
      </c>
      <c r="AN33" s="3">
        <v>29250069</v>
      </c>
      <c r="AO33" s="3">
        <v>29853083</v>
      </c>
      <c r="AP33" s="3">
        <v>30311186</v>
      </c>
      <c r="AQ33" s="3">
        <v>30336150</v>
      </c>
      <c r="AR33" s="3">
        <v>28289217</v>
      </c>
      <c r="AS33" s="3">
        <v>26932194</v>
      </c>
      <c r="AT33" s="3">
        <v>25920583</v>
      </c>
    </row>
    <row r="34" spans="1:46" x14ac:dyDescent="0.2">
      <c r="A34" s="2">
        <v>33</v>
      </c>
      <c r="B34" s="1" t="s">
        <v>166</v>
      </c>
      <c r="C34" s="1" t="s">
        <v>32</v>
      </c>
      <c r="Q34" s="2">
        <v>33</v>
      </c>
      <c r="R34" s="1" t="s">
        <v>32</v>
      </c>
      <c r="S34" s="3">
        <v>11657098</v>
      </c>
      <c r="T34" s="3">
        <v>11575586</v>
      </c>
      <c r="U34" s="3">
        <v>11092354</v>
      </c>
      <c r="V34" s="3">
        <v>11413554</v>
      </c>
      <c r="W34" s="3">
        <v>10869182</v>
      </c>
      <c r="X34" s="3">
        <v>12066080</v>
      </c>
      <c r="Y34" s="3">
        <v>9707866</v>
      </c>
      <c r="Z34" s="3">
        <v>10367253</v>
      </c>
      <c r="AA34" s="3">
        <v>11239356</v>
      </c>
      <c r="AB34" s="3">
        <v>11717910</v>
      </c>
      <c r="AC34" s="3">
        <v>10703334</v>
      </c>
      <c r="AD34" s="3">
        <v>10247493</v>
      </c>
      <c r="AE34" s="3">
        <v>11324573</v>
      </c>
      <c r="AF34" s="3">
        <v>9299526</v>
      </c>
      <c r="AG34" s="3">
        <v>8810183</v>
      </c>
      <c r="AH34" s="3">
        <v>10033987</v>
      </c>
      <c r="AI34" s="3">
        <v>9424120</v>
      </c>
      <c r="AJ34" s="3">
        <v>9906929</v>
      </c>
      <c r="AK34" s="3">
        <v>8469297</v>
      </c>
      <c r="AL34" s="3">
        <v>8798996</v>
      </c>
      <c r="AM34" s="3">
        <v>9534976</v>
      </c>
      <c r="AN34" s="3">
        <v>10327978</v>
      </c>
      <c r="AO34" s="3">
        <v>10707638</v>
      </c>
      <c r="AP34" s="3">
        <v>10707808</v>
      </c>
      <c r="AQ34" s="3">
        <v>10082727</v>
      </c>
      <c r="AR34" s="3">
        <v>9642768</v>
      </c>
      <c r="AS34" s="3">
        <v>9196182</v>
      </c>
      <c r="AT34" s="3">
        <v>9119074</v>
      </c>
    </row>
    <row r="35" spans="1:46" x14ac:dyDescent="0.2">
      <c r="A35" s="2">
        <v>34</v>
      </c>
      <c r="B35" s="1" t="s">
        <v>315</v>
      </c>
      <c r="C35" s="1" t="s">
        <v>33</v>
      </c>
      <c r="Q35" s="2">
        <v>34</v>
      </c>
      <c r="R35" s="1" t="s">
        <v>33</v>
      </c>
      <c r="S35" s="3">
        <v>13346630</v>
      </c>
      <c r="T35" s="3">
        <v>12433052</v>
      </c>
      <c r="U35" s="3">
        <v>13520479</v>
      </c>
      <c r="V35" s="3">
        <v>14302384</v>
      </c>
      <c r="W35" s="3">
        <v>14546548</v>
      </c>
      <c r="X35" s="3">
        <v>15853254</v>
      </c>
      <c r="Y35" s="3">
        <v>16433966</v>
      </c>
      <c r="Z35" s="3">
        <v>17635473</v>
      </c>
      <c r="AA35" s="3">
        <v>18402620</v>
      </c>
      <c r="AB35" s="3">
        <v>19192860</v>
      </c>
      <c r="AC35" s="3">
        <v>16616188</v>
      </c>
      <c r="AD35" s="3">
        <v>17532382</v>
      </c>
      <c r="AE35" s="3">
        <v>17412223</v>
      </c>
      <c r="AF35" s="3">
        <v>19970554</v>
      </c>
      <c r="AG35" s="3">
        <v>23714106</v>
      </c>
      <c r="AH35" s="3">
        <v>21225018</v>
      </c>
      <c r="AI35" s="3">
        <v>23873628</v>
      </c>
      <c r="AJ35" s="3">
        <v>26179361</v>
      </c>
      <c r="AK35" s="3">
        <v>15949266</v>
      </c>
      <c r="AL35" s="3">
        <v>15847184</v>
      </c>
      <c r="AM35" s="3">
        <v>16543351</v>
      </c>
      <c r="AN35" s="3">
        <v>18459516</v>
      </c>
      <c r="AO35" s="3">
        <v>18810574</v>
      </c>
      <c r="AP35" s="3">
        <v>17499361</v>
      </c>
      <c r="AQ35" s="3">
        <v>16568261</v>
      </c>
      <c r="AR35" s="3">
        <v>15386894</v>
      </c>
      <c r="AS35" s="3">
        <v>14867264</v>
      </c>
      <c r="AT35" s="3">
        <v>13514157</v>
      </c>
    </row>
    <row r="36" spans="1:46" x14ac:dyDescent="0.2">
      <c r="A36" s="2">
        <v>35</v>
      </c>
      <c r="B36" s="1" t="s">
        <v>168</v>
      </c>
      <c r="C36" s="1" t="s">
        <v>34</v>
      </c>
      <c r="Q36" s="2">
        <v>35</v>
      </c>
      <c r="R36" s="1" t="s">
        <v>34</v>
      </c>
      <c r="S36" s="3">
        <v>57503466</v>
      </c>
      <c r="T36" s="3">
        <v>59511121</v>
      </c>
      <c r="U36" s="3">
        <v>55948338</v>
      </c>
      <c r="V36" s="3">
        <v>57819274</v>
      </c>
      <c r="W36" s="3">
        <v>58450042</v>
      </c>
      <c r="X36" s="3">
        <v>61965277</v>
      </c>
      <c r="Y36" s="3">
        <v>71625665</v>
      </c>
      <c r="Z36" s="3">
        <v>73482910</v>
      </c>
      <c r="AA36" s="3">
        <v>71309223</v>
      </c>
      <c r="AB36" s="3">
        <v>73546792</v>
      </c>
      <c r="AC36" s="3">
        <v>72998522</v>
      </c>
      <c r="AD36" s="3">
        <v>65645636</v>
      </c>
      <c r="AE36" s="3">
        <v>59805790</v>
      </c>
      <c r="AF36" s="3">
        <v>56349966</v>
      </c>
      <c r="AG36" s="3">
        <v>53096384</v>
      </c>
      <c r="AH36" s="3">
        <v>50685153</v>
      </c>
      <c r="AI36" s="3">
        <v>48386956</v>
      </c>
      <c r="AJ36" s="3">
        <v>53702791</v>
      </c>
      <c r="AK36" s="3">
        <v>49596717</v>
      </c>
      <c r="AL36" s="3">
        <v>44929630</v>
      </c>
      <c r="AM36" s="3">
        <v>46568219</v>
      </c>
      <c r="AN36" s="3">
        <v>47423252</v>
      </c>
      <c r="AO36" s="3">
        <v>44243473</v>
      </c>
      <c r="AP36" s="3">
        <v>43069164</v>
      </c>
      <c r="AQ36" s="3">
        <v>41270602</v>
      </c>
      <c r="AR36" s="3">
        <v>42176687</v>
      </c>
      <c r="AS36" s="3">
        <v>36467454</v>
      </c>
      <c r="AT36" s="3">
        <v>1826154</v>
      </c>
    </row>
    <row r="37" spans="1:46" x14ac:dyDescent="0.2">
      <c r="A37" s="2">
        <v>36</v>
      </c>
      <c r="B37" s="1" t="s">
        <v>169</v>
      </c>
      <c r="C37" s="1" t="s">
        <v>35</v>
      </c>
      <c r="Q37" s="2">
        <v>36</v>
      </c>
      <c r="R37" s="1" t="s">
        <v>35</v>
      </c>
      <c r="S37" s="3">
        <v>17611702</v>
      </c>
      <c r="T37" s="3">
        <v>18146121</v>
      </c>
      <c r="U37" s="3">
        <v>16689614</v>
      </c>
      <c r="V37" s="3">
        <v>18114177</v>
      </c>
      <c r="W37" s="3">
        <v>17633769</v>
      </c>
      <c r="X37" s="3">
        <v>17655065</v>
      </c>
      <c r="Y37" s="3">
        <v>17868708</v>
      </c>
      <c r="Z37" s="3">
        <v>18432513</v>
      </c>
      <c r="AA37" s="3">
        <v>18911146</v>
      </c>
      <c r="AB37" s="3">
        <v>18859343</v>
      </c>
      <c r="AC37" s="3">
        <v>18533833</v>
      </c>
      <c r="AD37" s="3">
        <v>16337485</v>
      </c>
      <c r="AE37" s="3">
        <v>15785147</v>
      </c>
      <c r="AF37" s="3">
        <v>14703006</v>
      </c>
      <c r="AG37" s="3">
        <v>14789546</v>
      </c>
      <c r="AH37" s="3">
        <v>15010219</v>
      </c>
      <c r="AI37" s="3">
        <v>14969847</v>
      </c>
      <c r="AJ37" s="3">
        <v>16662310</v>
      </c>
      <c r="AK37" s="3">
        <v>17446736</v>
      </c>
      <c r="AL37" s="3">
        <v>17273168</v>
      </c>
      <c r="AM37" s="3">
        <v>19023930</v>
      </c>
      <c r="AN37" s="3">
        <v>18762575</v>
      </c>
      <c r="AO37" s="3">
        <v>18916968</v>
      </c>
      <c r="AP37" s="3">
        <v>19483198</v>
      </c>
      <c r="AQ37" s="3">
        <v>19360134</v>
      </c>
      <c r="AR37" s="3">
        <v>18990230</v>
      </c>
      <c r="AS37" s="3">
        <v>18843897</v>
      </c>
      <c r="AT37" s="3">
        <v>19344950</v>
      </c>
    </row>
    <row r="38" spans="1:46" x14ac:dyDescent="0.2">
      <c r="A38" s="2">
        <v>37</v>
      </c>
      <c r="B38" s="1" t="s">
        <v>170</v>
      </c>
      <c r="C38" s="1" t="s">
        <v>36</v>
      </c>
      <c r="Q38" s="2">
        <v>37</v>
      </c>
      <c r="R38" s="1" t="s">
        <v>36</v>
      </c>
      <c r="S38" s="3">
        <v>27318881</v>
      </c>
      <c r="T38" s="3">
        <v>25809346</v>
      </c>
      <c r="U38" s="3">
        <v>26184345</v>
      </c>
      <c r="V38" s="3">
        <v>26644396</v>
      </c>
      <c r="W38" s="3">
        <v>28214206</v>
      </c>
      <c r="X38" s="3">
        <v>29130400</v>
      </c>
      <c r="Y38" s="3">
        <v>33084628</v>
      </c>
      <c r="Z38" s="3">
        <v>30289485</v>
      </c>
      <c r="AA38" s="3">
        <v>36137439</v>
      </c>
      <c r="AB38" s="3">
        <v>38127690</v>
      </c>
      <c r="AC38" s="3">
        <v>33986571</v>
      </c>
      <c r="AD38" s="3">
        <v>35568012</v>
      </c>
      <c r="AE38" s="3">
        <v>37223760</v>
      </c>
      <c r="AF38" s="3">
        <v>35712254</v>
      </c>
      <c r="AG38" s="3">
        <v>33194704</v>
      </c>
      <c r="AH38" s="3">
        <v>35382434</v>
      </c>
      <c r="AI38" s="3">
        <v>34039638</v>
      </c>
      <c r="AJ38" s="3">
        <v>37399219</v>
      </c>
      <c r="AK38" s="3">
        <v>39438569</v>
      </c>
      <c r="AL38" s="3">
        <v>35859512</v>
      </c>
      <c r="AM38" s="3">
        <v>34740271</v>
      </c>
      <c r="AN38" s="3">
        <v>35521394</v>
      </c>
      <c r="AO38" s="3">
        <v>36418879</v>
      </c>
      <c r="AP38" s="3">
        <v>34193086</v>
      </c>
      <c r="AQ38" s="3">
        <v>34716907</v>
      </c>
      <c r="AR38" s="3">
        <v>31064617</v>
      </c>
      <c r="AS38" s="3">
        <v>29800394</v>
      </c>
      <c r="AT38" s="3">
        <v>29694125</v>
      </c>
    </row>
    <row r="39" spans="1:46" x14ac:dyDescent="0.2">
      <c r="A39" s="2">
        <v>38</v>
      </c>
      <c r="B39" s="1" t="s">
        <v>171</v>
      </c>
      <c r="C39" s="1" t="s">
        <v>37</v>
      </c>
      <c r="Q39" s="2">
        <v>38</v>
      </c>
      <c r="R39" s="1" t="s">
        <v>37</v>
      </c>
      <c r="S39" s="3">
        <v>11322507</v>
      </c>
      <c r="T39" s="3">
        <v>10909024</v>
      </c>
      <c r="U39" s="3">
        <v>11225853</v>
      </c>
      <c r="V39" s="3">
        <v>12088616</v>
      </c>
      <c r="W39" s="3">
        <v>12053857</v>
      </c>
      <c r="X39" s="3">
        <v>11764849</v>
      </c>
      <c r="Y39" s="3">
        <v>11674253</v>
      </c>
      <c r="Z39" s="3">
        <v>11894782</v>
      </c>
      <c r="AA39" s="3">
        <v>13255212</v>
      </c>
      <c r="AB39" s="3">
        <v>13404337</v>
      </c>
      <c r="AC39" s="3">
        <v>15460321</v>
      </c>
      <c r="AD39" s="3">
        <v>16587199</v>
      </c>
      <c r="AE39" s="3">
        <v>18888550</v>
      </c>
      <c r="AF39" s="3">
        <v>18875635</v>
      </c>
      <c r="AG39" s="3">
        <v>17841453</v>
      </c>
      <c r="AH39" s="3">
        <v>21176801</v>
      </c>
      <c r="AI39" s="3">
        <v>20473529</v>
      </c>
      <c r="AJ39" s="3">
        <v>22824210</v>
      </c>
      <c r="AK39" s="3">
        <v>25754544</v>
      </c>
      <c r="AL39" s="3">
        <v>24217949</v>
      </c>
      <c r="AM39" s="3">
        <v>27178025</v>
      </c>
      <c r="AN39" s="3">
        <v>28416837</v>
      </c>
      <c r="AO39" s="3">
        <v>29224159</v>
      </c>
      <c r="AP39" s="3">
        <v>29691268</v>
      </c>
      <c r="AQ39" s="3">
        <v>27691601</v>
      </c>
      <c r="AR39" s="3">
        <v>26776074</v>
      </c>
      <c r="AS39" s="3">
        <v>25586074</v>
      </c>
      <c r="AT39" s="3">
        <v>22484881</v>
      </c>
    </row>
    <row r="40" spans="1:46" x14ac:dyDescent="0.2">
      <c r="A40" s="2">
        <v>39</v>
      </c>
      <c r="B40" s="1" t="s">
        <v>172</v>
      </c>
      <c r="C40" s="1" t="s">
        <v>38</v>
      </c>
      <c r="Q40" s="2">
        <v>39</v>
      </c>
      <c r="R40" s="1" t="s">
        <v>38</v>
      </c>
      <c r="S40" s="3">
        <v>17015579</v>
      </c>
      <c r="T40" s="3">
        <v>15153349</v>
      </c>
      <c r="U40" s="3">
        <v>15430507</v>
      </c>
      <c r="V40" s="3">
        <v>15597358</v>
      </c>
      <c r="W40" s="3">
        <v>16275918</v>
      </c>
      <c r="X40" s="3">
        <v>16028268.4</v>
      </c>
      <c r="Y40" s="3">
        <v>16978715</v>
      </c>
      <c r="Z40" s="3">
        <v>15702234</v>
      </c>
      <c r="AA40" s="3">
        <v>16907486</v>
      </c>
      <c r="AB40" s="3">
        <v>17708143</v>
      </c>
      <c r="AC40" s="3">
        <v>16000622</v>
      </c>
      <c r="AD40" s="3">
        <v>15843889</v>
      </c>
      <c r="AE40" s="3">
        <v>17950295</v>
      </c>
      <c r="AF40" s="3">
        <v>18090655</v>
      </c>
      <c r="AG40" s="3">
        <v>20432863</v>
      </c>
      <c r="AH40" s="3">
        <v>21173728</v>
      </c>
      <c r="AI40" s="3">
        <v>22414386</v>
      </c>
      <c r="AJ40" s="3">
        <v>22850726</v>
      </c>
      <c r="AK40" s="3">
        <v>21486557</v>
      </c>
      <c r="AL40" s="3">
        <v>21135388</v>
      </c>
      <c r="AM40" s="3">
        <v>21167492</v>
      </c>
      <c r="AN40" s="3">
        <v>21610708</v>
      </c>
      <c r="AO40" s="3">
        <v>21660336</v>
      </c>
      <c r="AP40" s="3">
        <v>21644227</v>
      </c>
      <c r="AQ40" s="3">
        <v>19643963</v>
      </c>
      <c r="AR40" s="3">
        <v>19308246</v>
      </c>
      <c r="AS40" s="3">
        <v>17703722</v>
      </c>
      <c r="AT40" s="3">
        <v>17755932</v>
      </c>
    </row>
    <row r="41" spans="1:46" x14ac:dyDescent="0.2">
      <c r="A41" s="2">
        <v>40</v>
      </c>
      <c r="B41" s="1" t="s">
        <v>173</v>
      </c>
      <c r="C41" s="1" t="s">
        <v>39</v>
      </c>
      <c r="Q41" s="2">
        <v>40</v>
      </c>
      <c r="R41" s="1" t="s">
        <v>39</v>
      </c>
      <c r="S41" s="3">
        <v>9747780</v>
      </c>
      <c r="T41" s="3">
        <v>9923464</v>
      </c>
      <c r="U41" s="3">
        <v>10020754</v>
      </c>
      <c r="V41" s="3">
        <v>9722583</v>
      </c>
      <c r="W41" s="3">
        <v>9255462</v>
      </c>
      <c r="X41" s="3">
        <v>8795552</v>
      </c>
      <c r="Y41" s="3">
        <v>8669020</v>
      </c>
      <c r="Z41" s="3">
        <v>8741427</v>
      </c>
      <c r="AA41" s="3">
        <v>9188044</v>
      </c>
      <c r="AB41" s="3">
        <v>8954246</v>
      </c>
      <c r="AC41" s="3">
        <v>9217058</v>
      </c>
      <c r="AD41" s="3">
        <v>9250937</v>
      </c>
      <c r="AE41" s="3">
        <v>9749739</v>
      </c>
      <c r="AF41" s="3">
        <v>10194851</v>
      </c>
      <c r="AG41" s="3">
        <v>11086987</v>
      </c>
      <c r="AH41" s="3">
        <v>11669106</v>
      </c>
      <c r="AI41" s="3">
        <v>11192802</v>
      </c>
      <c r="AJ41" s="3">
        <v>11217029</v>
      </c>
      <c r="AK41" s="3">
        <v>11143246</v>
      </c>
      <c r="AL41" s="3">
        <v>11621875</v>
      </c>
      <c r="AM41" s="3">
        <v>12677610</v>
      </c>
      <c r="AN41" s="3">
        <v>12754865</v>
      </c>
      <c r="AO41" s="3">
        <v>12728735</v>
      </c>
      <c r="AP41" s="3">
        <v>12733845</v>
      </c>
      <c r="AQ41" s="3">
        <v>13460562</v>
      </c>
      <c r="AR41" s="3">
        <v>13463857</v>
      </c>
      <c r="AS41" s="3">
        <v>12788462</v>
      </c>
      <c r="AT41" s="3">
        <v>12035227</v>
      </c>
    </row>
    <row r="42" spans="1:46" x14ac:dyDescent="0.2">
      <c r="A42" s="2">
        <v>41</v>
      </c>
      <c r="B42" s="1" t="s">
        <v>174</v>
      </c>
      <c r="C42" s="1" t="s">
        <v>40</v>
      </c>
      <c r="Q42" s="2">
        <v>41</v>
      </c>
      <c r="R42" s="1" t="s">
        <v>40</v>
      </c>
      <c r="S42" s="3">
        <v>13548598</v>
      </c>
      <c r="T42" s="3">
        <v>13310826</v>
      </c>
      <c r="U42" s="3">
        <v>12954897</v>
      </c>
      <c r="V42" s="3">
        <v>12682133</v>
      </c>
      <c r="W42" s="3">
        <v>14524366</v>
      </c>
      <c r="X42" s="3">
        <v>12035313</v>
      </c>
      <c r="Y42" s="3">
        <v>12570586</v>
      </c>
      <c r="Z42" s="3">
        <v>12078922</v>
      </c>
      <c r="AA42" s="3">
        <v>12030106</v>
      </c>
      <c r="AB42" s="3">
        <v>11801084</v>
      </c>
      <c r="AC42" s="3">
        <v>13058801</v>
      </c>
      <c r="AD42" s="3">
        <v>13027374</v>
      </c>
      <c r="AE42" s="3">
        <v>13041581</v>
      </c>
      <c r="AF42" s="3">
        <v>12679311</v>
      </c>
      <c r="AG42" s="3">
        <v>12145042</v>
      </c>
      <c r="AH42" s="3">
        <v>11723986</v>
      </c>
      <c r="AI42" s="3">
        <v>11741292</v>
      </c>
      <c r="AJ42" s="3">
        <v>11514267</v>
      </c>
      <c r="AK42" s="3">
        <v>11716787</v>
      </c>
      <c r="AL42" s="3">
        <v>11504847</v>
      </c>
      <c r="AM42" s="3">
        <v>10616855</v>
      </c>
      <c r="AN42" s="3">
        <v>10034906</v>
      </c>
      <c r="AO42" s="3">
        <v>10460246</v>
      </c>
      <c r="AP42" s="3">
        <v>9354609</v>
      </c>
      <c r="AQ42" s="3">
        <v>8097475</v>
      </c>
      <c r="AR42" s="3">
        <v>7803854</v>
      </c>
      <c r="AS42" s="3">
        <v>7285317</v>
      </c>
      <c r="AT42" s="3">
        <v>6580083</v>
      </c>
    </row>
    <row r="43" spans="1:46" x14ac:dyDescent="0.2">
      <c r="A43" s="2">
        <v>42</v>
      </c>
      <c r="B43" s="1" t="s">
        <v>328</v>
      </c>
      <c r="C43" s="1" t="s">
        <v>41</v>
      </c>
      <c r="Q43" s="2">
        <v>42</v>
      </c>
      <c r="R43" s="1" t="s">
        <v>41</v>
      </c>
      <c r="S43" s="3">
        <v>24539348</v>
      </c>
      <c r="T43" s="3">
        <v>27282533</v>
      </c>
      <c r="U43" s="3">
        <v>25079220</v>
      </c>
      <c r="V43" s="3">
        <v>24754456</v>
      </c>
      <c r="W43" s="3">
        <v>25104923</v>
      </c>
      <c r="X43" s="3">
        <v>24422454</v>
      </c>
      <c r="Y43" s="3">
        <v>24928744</v>
      </c>
      <c r="Z43" s="3">
        <v>24722362</v>
      </c>
      <c r="AA43" s="3">
        <v>23654118</v>
      </c>
      <c r="AB43" s="3">
        <v>24648992</v>
      </c>
      <c r="AC43" s="3">
        <v>25946194</v>
      </c>
      <c r="AD43" s="3">
        <v>28330400</v>
      </c>
      <c r="AE43" s="3">
        <v>31704638</v>
      </c>
      <c r="AF43" s="3">
        <v>26627295</v>
      </c>
      <c r="AG43" s="3">
        <v>38234400</v>
      </c>
      <c r="AH43" s="3">
        <v>38594690</v>
      </c>
      <c r="AI43" s="3">
        <v>41349702</v>
      </c>
      <c r="AJ43" s="3">
        <v>41713708</v>
      </c>
      <c r="AK43" s="3">
        <v>37218977</v>
      </c>
      <c r="AL43" s="3">
        <v>38363856</v>
      </c>
      <c r="AM43" s="3">
        <v>40487616</v>
      </c>
      <c r="AN43" s="3">
        <v>42365346</v>
      </c>
      <c r="AO43" s="3">
        <v>44281254</v>
      </c>
      <c r="AP43" s="3">
        <v>46279409</v>
      </c>
      <c r="AQ43" s="3">
        <v>46721585</v>
      </c>
      <c r="AR43" s="3">
        <v>45521914</v>
      </c>
      <c r="AS43" s="3">
        <v>45078919</v>
      </c>
      <c r="AT43" s="3">
        <v>44176331</v>
      </c>
    </row>
    <row r="44" spans="1:46" x14ac:dyDescent="0.2">
      <c r="A44" s="2">
        <v>43</v>
      </c>
      <c r="B44" s="1" t="s">
        <v>176</v>
      </c>
      <c r="C44" s="1" t="s">
        <v>42</v>
      </c>
      <c r="Q44" s="2">
        <v>43</v>
      </c>
      <c r="R44" s="1" t="s">
        <v>42</v>
      </c>
      <c r="S44" s="3">
        <v>22846202</v>
      </c>
      <c r="T44" s="3">
        <v>24911770</v>
      </c>
      <c r="U44" s="3">
        <v>22204493</v>
      </c>
      <c r="V44" s="3">
        <v>25243924</v>
      </c>
      <c r="W44" s="3">
        <v>19840654</v>
      </c>
      <c r="X44" s="3">
        <v>17910824</v>
      </c>
      <c r="Y44" s="3">
        <v>16359096</v>
      </c>
      <c r="Z44" s="3">
        <v>16882257</v>
      </c>
      <c r="AA44" s="3">
        <v>17372032</v>
      </c>
      <c r="AB44" s="3">
        <v>15881941</v>
      </c>
      <c r="AC44" s="3">
        <v>16551767</v>
      </c>
      <c r="AD44" s="3">
        <v>15021903</v>
      </c>
      <c r="AE44" s="3">
        <v>13263377</v>
      </c>
      <c r="AF44" s="3">
        <v>15523157</v>
      </c>
      <c r="AG44" s="3">
        <v>15382863</v>
      </c>
      <c r="AH44" s="3">
        <v>15024304</v>
      </c>
      <c r="AI44" s="3">
        <v>15693248</v>
      </c>
      <c r="AJ44" s="3">
        <v>15605713</v>
      </c>
      <c r="AK44" s="3">
        <v>15927612</v>
      </c>
      <c r="AL44" s="3">
        <v>16223231</v>
      </c>
      <c r="AM44" s="3">
        <v>15127697</v>
      </c>
      <c r="AN44" s="3">
        <v>17304885</v>
      </c>
      <c r="AO44" s="3">
        <v>17103140</v>
      </c>
      <c r="AP44" s="3">
        <v>15276387</v>
      </c>
      <c r="AQ44" s="3">
        <v>14908727</v>
      </c>
      <c r="AR44" s="3">
        <v>14289714</v>
      </c>
      <c r="AS44" s="3">
        <v>13284773</v>
      </c>
      <c r="AT44" s="3">
        <v>12341459</v>
      </c>
    </row>
    <row r="45" spans="1:46" x14ac:dyDescent="0.2">
      <c r="A45" s="2">
        <v>44</v>
      </c>
      <c r="B45" s="1" t="s">
        <v>177</v>
      </c>
      <c r="C45" s="1" t="s">
        <v>43</v>
      </c>
      <c r="Q45" s="2">
        <v>44</v>
      </c>
      <c r="R45" s="1" t="s">
        <v>43</v>
      </c>
      <c r="S45" s="3">
        <v>8163533</v>
      </c>
      <c r="T45" s="3">
        <v>8359952</v>
      </c>
      <c r="U45" s="3">
        <v>6553687</v>
      </c>
      <c r="V45" s="3">
        <v>7125477</v>
      </c>
      <c r="W45" s="3">
        <v>6715329</v>
      </c>
      <c r="X45" s="3">
        <v>7983538</v>
      </c>
      <c r="Y45" s="3">
        <v>6888556</v>
      </c>
      <c r="Z45" s="3">
        <v>5955085</v>
      </c>
      <c r="AA45" s="3">
        <v>7005617</v>
      </c>
      <c r="AB45" s="3">
        <v>6924695</v>
      </c>
      <c r="AC45" s="3">
        <v>7120433</v>
      </c>
      <c r="AD45" s="3">
        <v>7078734</v>
      </c>
      <c r="AE45" s="3">
        <v>6839972</v>
      </c>
      <c r="AF45" s="3">
        <v>6410833</v>
      </c>
      <c r="AG45" s="3">
        <v>7542602</v>
      </c>
      <c r="AH45" s="3">
        <v>7910897</v>
      </c>
      <c r="AI45" s="3">
        <v>9080855</v>
      </c>
      <c r="AJ45" s="3">
        <v>10310643</v>
      </c>
      <c r="AK45" s="3">
        <v>10989787</v>
      </c>
      <c r="AL45" s="3">
        <v>9415435</v>
      </c>
      <c r="AM45" s="3">
        <v>9145356</v>
      </c>
      <c r="AN45" s="3">
        <v>10374451</v>
      </c>
      <c r="AO45" s="3">
        <v>10609110</v>
      </c>
      <c r="AP45" s="3">
        <v>10377197</v>
      </c>
      <c r="AQ45" s="3">
        <v>10919039</v>
      </c>
      <c r="AR45" s="3">
        <v>10696920</v>
      </c>
      <c r="AS45" s="3">
        <v>10449797</v>
      </c>
      <c r="AT45" s="3">
        <v>10519232</v>
      </c>
    </row>
    <row r="46" spans="1:46" x14ac:dyDescent="0.2">
      <c r="A46" s="2">
        <v>45</v>
      </c>
      <c r="B46" s="1" t="s">
        <v>178</v>
      </c>
      <c r="C46" s="1" t="s">
        <v>44</v>
      </c>
      <c r="Q46" s="2">
        <v>45</v>
      </c>
      <c r="R46" s="1" t="s">
        <v>44</v>
      </c>
      <c r="S46" s="3">
        <v>22738341</v>
      </c>
      <c r="T46" s="3">
        <v>22781639</v>
      </c>
      <c r="U46" s="3">
        <v>19749411</v>
      </c>
      <c r="V46" s="3">
        <v>16936227</v>
      </c>
      <c r="W46" s="3">
        <v>15135201</v>
      </c>
      <c r="X46" s="3">
        <v>16644801</v>
      </c>
      <c r="Y46" s="3">
        <v>16422357</v>
      </c>
      <c r="Z46" s="3">
        <v>16505688</v>
      </c>
      <c r="AA46" s="3">
        <v>14126625</v>
      </c>
      <c r="AB46" s="3">
        <v>14316414</v>
      </c>
      <c r="AC46" s="3">
        <v>16152322</v>
      </c>
      <c r="AD46" s="3">
        <v>14474930</v>
      </c>
      <c r="AE46" s="3">
        <v>12648762</v>
      </c>
      <c r="AF46" s="3">
        <v>12146244</v>
      </c>
      <c r="AG46" s="3">
        <v>13235525</v>
      </c>
      <c r="AH46" s="3">
        <v>14324928</v>
      </c>
      <c r="AI46" s="3">
        <v>15704505</v>
      </c>
      <c r="AJ46" s="3">
        <v>14682200</v>
      </c>
      <c r="AK46" s="3">
        <v>14404247</v>
      </c>
      <c r="AL46" s="3">
        <v>14770413</v>
      </c>
      <c r="AM46" s="3">
        <v>13412580</v>
      </c>
      <c r="AN46" s="3">
        <v>10675024</v>
      </c>
      <c r="AO46" s="3">
        <v>9369409</v>
      </c>
      <c r="AP46" s="3">
        <v>9694893</v>
      </c>
      <c r="AQ46" s="3">
        <v>9538646</v>
      </c>
      <c r="AR46" s="3">
        <v>9897099</v>
      </c>
      <c r="AS46" s="3">
        <v>9219703</v>
      </c>
      <c r="AT46" s="3">
        <v>8498447</v>
      </c>
    </row>
    <row r="47" spans="1:46" x14ac:dyDescent="0.2">
      <c r="A47" s="2">
        <v>46</v>
      </c>
      <c r="B47" s="1" t="s">
        <v>179</v>
      </c>
      <c r="C47" s="1" t="s">
        <v>45</v>
      </c>
      <c r="Q47" s="2">
        <v>46</v>
      </c>
      <c r="R47" s="1" t="s">
        <v>45</v>
      </c>
      <c r="S47" s="3">
        <v>31897380</v>
      </c>
      <c r="T47" s="3">
        <v>31644259</v>
      </c>
      <c r="U47" s="3">
        <v>31358975</v>
      </c>
      <c r="V47" s="3">
        <v>30618881</v>
      </c>
      <c r="W47" s="3">
        <v>29042462</v>
      </c>
      <c r="X47" s="3">
        <v>27652680</v>
      </c>
      <c r="Y47" s="3">
        <v>26129523</v>
      </c>
      <c r="Z47" s="3">
        <v>27013002</v>
      </c>
      <c r="AA47" s="3">
        <v>26907072</v>
      </c>
      <c r="AB47" s="3">
        <v>28964189</v>
      </c>
      <c r="AC47" s="3">
        <v>26233594</v>
      </c>
      <c r="AD47" s="3">
        <v>24519171</v>
      </c>
      <c r="AE47" s="3">
        <v>24062619</v>
      </c>
      <c r="AF47" s="3">
        <v>23134377</v>
      </c>
      <c r="AG47" s="3">
        <v>23504709</v>
      </c>
      <c r="AH47" s="3">
        <v>23758048</v>
      </c>
      <c r="AI47" s="3">
        <v>24145786</v>
      </c>
      <c r="AJ47" s="3">
        <v>26173336</v>
      </c>
      <c r="AK47" s="3">
        <v>28329904</v>
      </c>
      <c r="AL47" s="3">
        <v>26799624</v>
      </c>
      <c r="AM47" s="3">
        <v>27437658</v>
      </c>
      <c r="AN47" s="3">
        <v>30754679</v>
      </c>
      <c r="AO47" s="3">
        <v>29750299</v>
      </c>
      <c r="AP47" s="3">
        <v>26402909</v>
      </c>
      <c r="AQ47" s="3">
        <v>26301333</v>
      </c>
      <c r="AR47" s="3">
        <v>28079525</v>
      </c>
      <c r="AS47" s="3">
        <v>26501597</v>
      </c>
      <c r="AT47" s="3">
        <v>23843667</v>
      </c>
    </row>
    <row r="48" spans="1:46" x14ac:dyDescent="0.2">
      <c r="A48" s="2">
        <v>47</v>
      </c>
      <c r="B48" s="1" t="s">
        <v>180</v>
      </c>
      <c r="C48" s="1" t="s">
        <v>46</v>
      </c>
      <c r="Q48" s="2">
        <v>47</v>
      </c>
      <c r="R48" s="1" t="s">
        <v>46</v>
      </c>
      <c r="S48" s="3">
        <v>21406821</v>
      </c>
      <c r="T48" s="3">
        <v>21402734</v>
      </c>
      <c r="U48" s="3">
        <v>21300849</v>
      </c>
      <c r="V48" s="3">
        <v>20783770</v>
      </c>
      <c r="W48" s="3">
        <v>20668210</v>
      </c>
      <c r="X48" s="3">
        <v>16561660</v>
      </c>
      <c r="Y48" s="3">
        <v>17214600</v>
      </c>
      <c r="Z48" s="3">
        <v>19076793</v>
      </c>
      <c r="AA48" s="3">
        <v>19911408</v>
      </c>
      <c r="AB48" s="3">
        <v>19605819</v>
      </c>
      <c r="AC48" s="3">
        <v>18739885</v>
      </c>
      <c r="AD48" s="3">
        <v>19176281</v>
      </c>
      <c r="AE48" s="3">
        <v>14991472</v>
      </c>
      <c r="AF48" s="3">
        <v>15893140</v>
      </c>
      <c r="AG48" s="3">
        <v>15097064</v>
      </c>
      <c r="AH48" s="3">
        <v>16327719</v>
      </c>
      <c r="AI48" s="3">
        <v>16147058</v>
      </c>
      <c r="AJ48" s="3">
        <v>17184343</v>
      </c>
      <c r="AK48" s="3">
        <v>16914712</v>
      </c>
      <c r="AL48" s="3">
        <v>16558157</v>
      </c>
      <c r="AM48" s="3">
        <v>16912630</v>
      </c>
      <c r="AN48" s="3">
        <v>18182758</v>
      </c>
      <c r="AO48" s="3">
        <v>18212955</v>
      </c>
      <c r="AP48" s="3">
        <v>18501789</v>
      </c>
      <c r="AQ48" s="3">
        <v>18083479</v>
      </c>
      <c r="AR48" s="3">
        <v>19084885</v>
      </c>
      <c r="AS48" s="3">
        <v>18406503</v>
      </c>
      <c r="AT48" s="3">
        <v>18351482</v>
      </c>
    </row>
    <row r="49" spans="1:46" x14ac:dyDescent="0.2">
      <c r="A49" s="2">
        <v>48</v>
      </c>
      <c r="B49" s="1" t="s">
        <v>306</v>
      </c>
      <c r="C49" s="1" t="s">
        <v>47</v>
      </c>
      <c r="Q49" s="2">
        <v>48</v>
      </c>
      <c r="R49" s="1" t="s">
        <v>47</v>
      </c>
      <c r="S49" s="3">
        <v>11025015</v>
      </c>
      <c r="T49" s="3">
        <v>11582027</v>
      </c>
      <c r="U49" s="3">
        <v>10366134</v>
      </c>
      <c r="V49" s="3">
        <v>9992074</v>
      </c>
      <c r="W49" s="3">
        <v>10129338</v>
      </c>
      <c r="X49" s="3">
        <v>9545494</v>
      </c>
      <c r="Y49" s="3">
        <v>9436609</v>
      </c>
      <c r="Z49" s="3">
        <v>10883799</v>
      </c>
      <c r="AA49" s="3">
        <v>11277513</v>
      </c>
      <c r="AB49" s="3">
        <v>11650563</v>
      </c>
      <c r="AC49" s="3">
        <v>13264153</v>
      </c>
      <c r="AD49" s="3">
        <v>11084064</v>
      </c>
      <c r="AE49" s="3">
        <v>10190518</v>
      </c>
      <c r="AF49" s="3">
        <v>9858936</v>
      </c>
      <c r="AG49" s="3">
        <v>9744540</v>
      </c>
      <c r="AH49" s="3">
        <v>10094748</v>
      </c>
      <c r="AI49" s="3">
        <v>10444735</v>
      </c>
      <c r="AJ49" s="3">
        <v>10976110</v>
      </c>
      <c r="AK49" s="3">
        <v>11356593</v>
      </c>
      <c r="AL49" s="3">
        <v>11203985</v>
      </c>
      <c r="AM49" s="3">
        <v>11640288</v>
      </c>
      <c r="AN49" s="3">
        <v>12212888</v>
      </c>
      <c r="AO49" s="3">
        <v>12039846</v>
      </c>
      <c r="AP49" s="3">
        <v>12299737</v>
      </c>
      <c r="AQ49" s="3">
        <v>12090746</v>
      </c>
      <c r="AR49" s="3">
        <v>11771801</v>
      </c>
      <c r="AS49" s="3">
        <v>10554028</v>
      </c>
      <c r="AT49" s="3">
        <v>9922797</v>
      </c>
    </row>
    <row r="50" spans="1:46" x14ac:dyDescent="0.2">
      <c r="A50" s="2">
        <v>49</v>
      </c>
      <c r="B50" s="1" t="s">
        <v>182</v>
      </c>
      <c r="C50" s="1" t="s">
        <v>48</v>
      </c>
      <c r="Q50" s="2">
        <v>49</v>
      </c>
      <c r="R50" s="1" t="s">
        <v>48</v>
      </c>
      <c r="S50" s="3">
        <v>77919525</v>
      </c>
      <c r="T50" s="3">
        <v>75478127</v>
      </c>
      <c r="U50" s="3">
        <v>70948545</v>
      </c>
      <c r="V50" s="3">
        <v>77120708</v>
      </c>
      <c r="W50" s="3">
        <v>78917168</v>
      </c>
      <c r="X50" s="3">
        <v>68948307</v>
      </c>
      <c r="Y50" s="3">
        <v>63976457</v>
      </c>
      <c r="Z50" s="3">
        <v>69501104</v>
      </c>
      <c r="AA50" s="3">
        <v>67234370</v>
      </c>
      <c r="AB50" s="3">
        <v>62959267</v>
      </c>
      <c r="AC50" s="3">
        <v>61320992</v>
      </c>
      <c r="AD50" s="3">
        <v>61145137</v>
      </c>
      <c r="AE50" s="3">
        <v>60610416</v>
      </c>
      <c r="AF50" s="3">
        <v>54945324</v>
      </c>
      <c r="AG50" s="3">
        <v>6259636</v>
      </c>
      <c r="AH50" s="3">
        <v>10657447</v>
      </c>
      <c r="AI50" s="3">
        <v>12395757</v>
      </c>
      <c r="AJ50" s="3">
        <v>16341623</v>
      </c>
      <c r="AK50" s="3">
        <v>19570550</v>
      </c>
      <c r="AL50" s="3">
        <v>20051169</v>
      </c>
      <c r="AM50" s="3">
        <v>24918424</v>
      </c>
      <c r="AN50" s="3">
        <v>29312108</v>
      </c>
      <c r="AO50" s="3">
        <v>27207814</v>
      </c>
      <c r="AP50" s="3">
        <v>23938288</v>
      </c>
      <c r="AQ50" s="3">
        <v>22686669</v>
      </c>
      <c r="AR50" s="3">
        <v>22835616</v>
      </c>
      <c r="AS50" s="3">
        <v>22888765</v>
      </c>
      <c r="AT50" s="3">
        <v>21689190</v>
      </c>
    </row>
    <row r="51" spans="1:46" x14ac:dyDescent="0.2">
      <c r="A51" s="2">
        <v>50</v>
      </c>
      <c r="B51" s="1" t="s">
        <v>183</v>
      </c>
      <c r="C51" s="1" t="s">
        <v>49</v>
      </c>
      <c r="Q51" s="2">
        <v>50</v>
      </c>
      <c r="R51" s="1" t="s">
        <v>49</v>
      </c>
      <c r="S51" s="3">
        <v>3608499</v>
      </c>
      <c r="T51" s="3">
        <v>3900979</v>
      </c>
      <c r="U51" s="3">
        <v>3974232</v>
      </c>
      <c r="V51" s="3">
        <v>3770010</v>
      </c>
      <c r="W51" s="3">
        <v>3649363</v>
      </c>
      <c r="X51" s="3">
        <v>3548879</v>
      </c>
      <c r="Y51" s="3">
        <v>3488907</v>
      </c>
      <c r="Z51" s="3">
        <v>3539834</v>
      </c>
      <c r="AA51" s="3">
        <v>4264782</v>
      </c>
      <c r="AB51" s="3">
        <v>4574066</v>
      </c>
      <c r="AC51" s="3">
        <v>3578741</v>
      </c>
      <c r="AD51" s="3">
        <v>3267636</v>
      </c>
      <c r="AE51" s="3">
        <v>3228452</v>
      </c>
      <c r="AF51" s="3">
        <v>3601225</v>
      </c>
      <c r="AG51" s="3">
        <v>5522323</v>
      </c>
      <c r="AH51" s="3">
        <v>5882866</v>
      </c>
      <c r="AI51" s="3">
        <v>6568139</v>
      </c>
      <c r="AJ51" s="3">
        <v>6561044</v>
      </c>
      <c r="AK51" s="3">
        <v>7600567</v>
      </c>
      <c r="AL51" s="3">
        <v>8117010</v>
      </c>
      <c r="AM51" s="3">
        <v>8933769</v>
      </c>
      <c r="AN51" s="3">
        <v>9938166</v>
      </c>
      <c r="AO51" s="3">
        <v>10028821</v>
      </c>
      <c r="AP51" s="3">
        <v>10002064</v>
      </c>
      <c r="AQ51" s="3">
        <v>9638956</v>
      </c>
      <c r="AR51" s="3">
        <v>9519802</v>
      </c>
      <c r="AS51" s="3">
        <v>8927672</v>
      </c>
      <c r="AT51" s="3">
        <v>9188550</v>
      </c>
    </row>
    <row r="52" spans="1:46" x14ac:dyDescent="0.2">
      <c r="A52" s="2">
        <v>51</v>
      </c>
      <c r="B52" s="1" t="s">
        <v>316</v>
      </c>
      <c r="C52" s="1" t="s">
        <v>50</v>
      </c>
      <c r="Q52" s="2">
        <v>51</v>
      </c>
      <c r="R52" s="1" t="s">
        <v>50</v>
      </c>
      <c r="S52" s="3">
        <v>4197813</v>
      </c>
      <c r="T52" s="3">
        <v>4804592</v>
      </c>
      <c r="U52" s="3">
        <v>4935550</v>
      </c>
      <c r="V52" s="3">
        <v>4149923</v>
      </c>
      <c r="W52" s="3">
        <v>3844483</v>
      </c>
      <c r="X52" s="3">
        <v>3487691</v>
      </c>
      <c r="Y52" s="3">
        <v>3477988</v>
      </c>
      <c r="Z52" s="3">
        <v>4005472</v>
      </c>
      <c r="AA52" s="3">
        <v>4485257</v>
      </c>
      <c r="AB52" s="3">
        <v>4485152</v>
      </c>
      <c r="AC52" s="3">
        <v>5703660</v>
      </c>
      <c r="AD52" s="3">
        <v>5990492</v>
      </c>
      <c r="AE52" s="3">
        <v>4121656</v>
      </c>
      <c r="AF52" s="3">
        <v>3978366</v>
      </c>
      <c r="AG52" s="3">
        <v>2672509</v>
      </c>
      <c r="AH52" s="3">
        <v>2903844</v>
      </c>
      <c r="AI52" s="3">
        <v>2839806</v>
      </c>
      <c r="AJ52" s="3">
        <v>2583572</v>
      </c>
      <c r="AK52" s="3">
        <v>2743675</v>
      </c>
      <c r="AL52" s="3">
        <v>2805659</v>
      </c>
      <c r="AM52" s="3">
        <v>2776507</v>
      </c>
      <c r="AN52" s="3">
        <v>3137816</v>
      </c>
      <c r="AO52" s="3">
        <v>3177425</v>
      </c>
      <c r="AP52" s="3">
        <v>3204488</v>
      </c>
      <c r="AQ52" s="3">
        <v>3457391</v>
      </c>
      <c r="AR52" s="3">
        <v>3539373</v>
      </c>
      <c r="AS52" s="3">
        <v>3454338</v>
      </c>
      <c r="AT52" s="3">
        <v>2979928</v>
      </c>
    </row>
    <row r="53" spans="1:46" x14ac:dyDescent="0.2">
      <c r="A53" s="2">
        <v>52</v>
      </c>
      <c r="B53" s="1" t="s">
        <v>185</v>
      </c>
      <c r="C53" s="1" t="s">
        <v>51</v>
      </c>
      <c r="Q53" s="2">
        <v>52</v>
      </c>
      <c r="R53" s="1" t="s">
        <v>51</v>
      </c>
      <c r="S53" s="3">
        <v>18672912</v>
      </c>
      <c r="T53" s="3">
        <v>16639002</v>
      </c>
      <c r="U53" s="3">
        <v>18452395</v>
      </c>
      <c r="V53" s="3">
        <v>17590774</v>
      </c>
      <c r="W53" s="3">
        <v>16161851</v>
      </c>
      <c r="X53" s="3">
        <v>17906148</v>
      </c>
      <c r="Y53" s="3">
        <v>17536397</v>
      </c>
      <c r="Z53" s="3">
        <v>16018345</v>
      </c>
      <c r="AA53" s="3">
        <v>17528057</v>
      </c>
      <c r="AB53" s="3">
        <v>18304073</v>
      </c>
      <c r="AC53" s="3">
        <v>15864784</v>
      </c>
      <c r="AD53" s="3">
        <v>15529186</v>
      </c>
      <c r="AE53" s="3">
        <v>16872423</v>
      </c>
      <c r="AF53" s="3">
        <v>16853287</v>
      </c>
      <c r="AG53" s="3">
        <v>16620475</v>
      </c>
      <c r="AH53" s="3">
        <v>17814633</v>
      </c>
      <c r="AI53" s="3">
        <v>18205425</v>
      </c>
      <c r="AJ53" s="3">
        <v>18857804</v>
      </c>
      <c r="AK53" s="3">
        <v>22044269</v>
      </c>
      <c r="AL53" s="3">
        <v>20873592</v>
      </c>
      <c r="AM53" s="3">
        <v>20227840</v>
      </c>
      <c r="AN53" s="3">
        <v>20534418</v>
      </c>
      <c r="AO53" s="3">
        <v>20983299</v>
      </c>
      <c r="AP53" s="3">
        <v>20397174</v>
      </c>
      <c r="AQ53" s="3">
        <v>21407908</v>
      </c>
      <c r="AR53" s="3">
        <v>17392576</v>
      </c>
      <c r="AS53" s="3">
        <v>17979031</v>
      </c>
      <c r="AT53" s="3">
        <v>16285329</v>
      </c>
    </row>
    <row r="54" spans="1:46" x14ac:dyDescent="0.2">
      <c r="A54" s="2">
        <v>53</v>
      </c>
      <c r="B54" s="1" t="s">
        <v>186</v>
      </c>
      <c r="C54" s="1" t="s">
        <v>52</v>
      </c>
      <c r="Q54" s="2">
        <v>53</v>
      </c>
      <c r="R54" s="1" t="s">
        <v>52</v>
      </c>
      <c r="S54" s="3">
        <v>13223306</v>
      </c>
      <c r="T54" s="3">
        <v>15564756</v>
      </c>
      <c r="U54" s="3">
        <v>15247814</v>
      </c>
      <c r="V54" s="3">
        <v>16306259</v>
      </c>
      <c r="W54" s="3">
        <v>15793962</v>
      </c>
      <c r="X54" s="3">
        <v>15778366</v>
      </c>
      <c r="Y54" s="3">
        <v>14177818</v>
      </c>
      <c r="Z54" s="3">
        <v>13602176</v>
      </c>
      <c r="AA54" s="3">
        <v>13056143</v>
      </c>
      <c r="AB54" s="3">
        <v>13845068</v>
      </c>
      <c r="AC54" s="3">
        <v>13535928</v>
      </c>
      <c r="AD54" s="3">
        <v>13567129</v>
      </c>
      <c r="AE54" s="3">
        <v>11135905</v>
      </c>
      <c r="AF54" s="3">
        <v>10667268</v>
      </c>
      <c r="AG54" s="3">
        <v>12605143</v>
      </c>
      <c r="AH54" s="3">
        <v>12419502</v>
      </c>
      <c r="AI54" s="3">
        <v>11999594</v>
      </c>
      <c r="AJ54" s="3">
        <v>13180030</v>
      </c>
      <c r="AK54" s="3">
        <v>12424033</v>
      </c>
      <c r="AL54" s="3">
        <v>14975057</v>
      </c>
      <c r="AM54" s="3">
        <v>16242269</v>
      </c>
      <c r="AN54" s="3">
        <v>16800905</v>
      </c>
      <c r="AO54" s="3">
        <v>12892942</v>
      </c>
      <c r="AP54" s="3">
        <v>12746674</v>
      </c>
      <c r="AQ54" s="3">
        <v>13449700</v>
      </c>
      <c r="AR54" s="3">
        <v>12664171</v>
      </c>
      <c r="AS54" s="3">
        <v>13366229</v>
      </c>
      <c r="AT54" s="3">
        <v>13006642</v>
      </c>
    </row>
    <row r="55" spans="1:46" x14ac:dyDescent="0.2">
      <c r="A55" s="2">
        <v>54</v>
      </c>
      <c r="B55" s="1" t="s">
        <v>187</v>
      </c>
      <c r="C55" s="1" t="s">
        <v>53</v>
      </c>
      <c r="Q55" s="2">
        <v>54</v>
      </c>
      <c r="R55" s="1" t="s">
        <v>53</v>
      </c>
      <c r="S55" s="3">
        <v>73058534</v>
      </c>
      <c r="T55" s="3">
        <v>73521586</v>
      </c>
      <c r="U55" s="3">
        <v>76893777</v>
      </c>
      <c r="V55" s="3">
        <v>78377505</v>
      </c>
      <c r="W55" s="3">
        <v>73626210</v>
      </c>
      <c r="X55" s="3">
        <v>69717822</v>
      </c>
      <c r="Y55" s="3">
        <v>69285097</v>
      </c>
      <c r="Z55" s="3">
        <v>72944107</v>
      </c>
      <c r="AA55" s="3">
        <v>67230244</v>
      </c>
      <c r="AB55" s="3">
        <v>67658955</v>
      </c>
      <c r="AC55" s="3">
        <v>71519342</v>
      </c>
      <c r="AD55" s="3">
        <v>74660639</v>
      </c>
      <c r="AE55" s="3">
        <v>70198200</v>
      </c>
      <c r="AF55" s="3">
        <v>62503793</v>
      </c>
      <c r="AG55" s="3">
        <v>68657618</v>
      </c>
      <c r="AH55" s="3">
        <v>71695536</v>
      </c>
      <c r="AI55" s="3">
        <v>73183894</v>
      </c>
      <c r="AJ55" s="3">
        <v>71309970</v>
      </c>
      <c r="AK55" s="3">
        <v>78940165</v>
      </c>
      <c r="AL55" s="3">
        <v>74781991</v>
      </c>
      <c r="AM55" s="3">
        <v>75068176</v>
      </c>
      <c r="AN55" s="3">
        <v>77276485</v>
      </c>
      <c r="AO55" s="3">
        <v>70243916</v>
      </c>
      <c r="AP55" s="3">
        <v>67449151</v>
      </c>
      <c r="AQ55" s="3">
        <v>70501835</v>
      </c>
      <c r="AR55" s="3">
        <v>69553686</v>
      </c>
      <c r="AS55" s="3">
        <v>66559963</v>
      </c>
      <c r="AT55" s="3">
        <v>64157832</v>
      </c>
    </row>
    <row r="56" spans="1:46" x14ac:dyDescent="0.2">
      <c r="A56" s="2">
        <v>55</v>
      </c>
      <c r="B56" s="1" t="s">
        <v>188</v>
      </c>
      <c r="C56" s="1" t="s">
        <v>54</v>
      </c>
      <c r="Q56" s="2">
        <v>55</v>
      </c>
      <c r="R56" s="1" t="s">
        <v>54</v>
      </c>
      <c r="S56" s="3">
        <v>6242308</v>
      </c>
      <c r="T56" s="3">
        <v>6547996</v>
      </c>
      <c r="U56" s="3">
        <v>6097517</v>
      </c>
      <c r="V56" s="3">
        <v>5467371</v>
      </c>
      <c r="W56" s="3">
        <v>5874940</v>
      </c>
      <c r="X56" s="3">
        <v>3032808</v>
      </c>
      <c r="Y56" s="3">
        <v>0</v>
      </c>
      <c r="Z56" s="3">
        <v>500992</v>
      </c>
      <c r="AA56" s="3">
        <v>2699576</v>
      </c>
      <c r="AB56" s="3">
        <v>2751574</v>
      </c>
      <c r="AC56" s="3">
        <v>2774948</v>
      </c>
      <c r="AD56" s="3">
        <v>2991360</v>
      </c>
      <c r="AE56" s="3">
        <v>3755874</v>
      </c>
      <c r="AF56" s="3">
        <v>4181392</v>
      </c>
      <c r="AG56" s="3">
        <v>3833954</v>
      </c>
      <c r="AH56" s="3">
        <v>3678559</v>
      </c>
      <c r="AI56" s="3">
        <v>3253691</v>
      </c>
      <c r="AJ56" s="3">
        <v>3335258</v>
      </c>
      <c r="AK56" s="3">
        <v>3048052</v>
      </c>
      <c r="AL56" s="3">
        <v>2660443</v>
      </c>
      <c r="AM56" s="3">
        <v>2637853</v>
      </c>
      <c r="AN56" s="3">
        <v>2950270</v>
      </c>
      <c r="AO56" s="3">
        <v>3354803</v>
      </c>
      <c r="AP56" s="3">
        <v>3439829</v>
      </c>
      <c r="AQ56" s="3">
        <v>3345711</v>
      </c>
      <c r="AR56" s="3">
        <v>3177134</v>
      </c>
      <c r="AS56" s="3">
        <v>2871464</v>
      </c>
      <c r="AT56" s="3">
        <v>3375455</v>
      </c>
    </row>
    <row r="57" spans="1:46" x14ac:dyDescent="0.2">
      <c r="A57" s="2">
        <v>56</v>
      </c>
      <c r="B57" s="1" t="s">
        <v>189</v>
      </c>
      <c r="C57" s="1" t="s">
        <v>55</v>
      </c>
      <c r="Q57" s="2">
        <v>56</v>
      </c>
      <c r="R57" s="1" t="s">
        <v>55</v>
      </c>
      <c r="S57" s="3">
        <v>6373097</v>
      </c>
      <c r="T57" s="3">
        <v>6373097</v>
      </c>
      <c r="U57" s="3">
        <v>6536416</v>
      </c>
      <c r="V57" s="3">
        <v>6536416</v>
      </c>
      <c r="W57" s="3">
        <v>6536416</v>
      </c>
      <c r="X57" s="3">
        <v>6760033</v>
      </c>
      <c r="Y57" s="3">
        <v>6764670</v>
      </c>
      <c r="Z57" s="3">
        <v>6780840</v>
      </c>
      <c r="AA57" s="3">
        <v>6544564</v>
      </c>
      <c r="AB57" s="3">
        <v>6377327</v>
      </c>
      <c r="AC57" s="3">
        <v>8439507</v>
      </c>
      <c r="AD57" s="3">
        <v>7619093</v>
      </c>
      <c r="AE57" s="3">
        <v>7801883</v>
      </c>
      <c r="AF57" s="3">
        <v>7823498</v>
      </c>
      <c r="AG57" s="3">
        <v>7876527</v>
      </c>
      <c r="AH57" s="3">
        <v>8751698</v>
      </c>
      <c r="AI57" s="3">
        <v>9579900</v>
      </c>
      <c r="AJ57" s="3">
        <v>10595445</v>
      </c>
      <c r="AK57" s="3">
        <v>12040939</v>
      </c>
      <c r="AL57" s="3">
        <v>12621281</v>
      </c>
      <c r="AM57" s="3">
        <v>13380519</v>
      </c>
      <c r="AN57" s="3">
        <v>14277115</v>
      </c>
      <c r="AO57" s="3">
        <v>14370905</v>
      </c>
      <c r="AP57" s="3">
        <v>14505996</v>
      </c>
      <c r="AQ57" s="3">
        <v>13768464</v>
      </c>
      <c r="AR57" s="3">
        <v>12720443</v>
      </c>
      <c r="AS57" s="3">
        <v>11494294</v>
      </c>
      <c r="AT57" s="3">
        <v>10745820</v>
      </c>
    </row>
    <row r="58" spans="1:46" x14ac:dyDescent="0.2">
      <c r="A58" s="2">
        <v>57</v>
      </c>
      <c r="B58" s="1" t="s">
        <v>190</v>
      </c>
      <c r="C58" s="1" t="s">
        <v>56</v>
      </c>
      <c r="Q58" s="2">
        <v>57</v>
      </c>
      <c r="R58" s="1" t="s">
        <v>56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230832</v>
      </c>
      <c r="AB58" s="3">
        <v>267352</v>
      </c>
      <c r="AC58" s="3">
        <v>317826</v>
      </c>
      <c r="AD58" s="3">
        <v>369404</v>
      </c>
      <c r="AE58" s="3">
        <v>397500</v>
      </c>
      <c r="AF58" s="3">
        <v>401933</v>
      </c>
      <c r="AG58" s="3">
        <v>35054</v>
      </c>
      <c r="AH58" s="3">
        <v>56580</v>
      </c>
      <c r="AI58" s="3">
        <v>52910</v>
      </c>
      <c r="AJ58" s="3">
        <v>112518</v>
      </c>
      <c r="AK58" s="3">
        <v>100593</v>
      </c>
      <c r="AL58" s="3">
        <v>107164</v>
      </c>
      <c r="AM58" s="3">
        <v>613602</v>
      </c>
      <c r="AN58" s="3">
        <v>919638</v>
      </c>
      <c r="AO58" s="3">
        <v>1104564</v>
      </c>
      <c r="AP58" s="3">
        <v>1153027</v>
      </c>
      <c r="AQ58" s="3">
        <v>1223616</v>
      </c>
      <c r="AR58" s="3">
        <v>1246963</v>
      </c>
      <c r="AS58" s="3">
        <v>1310044</v>
      </c>
      <c r="AT58" s="3">
        <v>709226</v>
      </c>
    </row>
    <row r="59" spans="1:46" x14ac:dyDescent="0.2">
      <c r="A59" s="2">
        <v>58</v>
      </c>
      <c r="B59" s="1" t="s">
        <v>191</v>
      </c>
      <c r="C59" s="1" t="s">
        <v>57</v>
      </c>
      <c r="Q59" s="2">
        <v>58</v>
      </c>
      <c r="R59" s="1" t="s">
        <v>57</v>
      </c>
      <c r="S59" s="3">
        <v>6082053</v>
      </c>
      <c r="T59" s="3">
        <v>5965180</v>
      </c>
      <c r="U59" s="3">
        <v>5251394</v>
      </c>
      <c r="V59" s="3">
        <v>5201363</v>
      </c>
      <c r="W59" s="3">
        <v>5022654</v>
      </c>
      <c r="X59" s="3">
        <v>5238936</v>
      </c>
      <c r="Y59" s="3">
        <v>5448522</v>
      </c>
      <c r="Z59" s="3">
        <v>5529597</v>
      </c>
      <c r="AA59" s="3">
        <v>4927994</v>
      </c>
      <c r="AB59" s="3">
        <v>4315181</v>
      </c>
      <c r="AC59" s="3">
        <v>3811301</v>
      </c>
      <c r="AD59" s="3">
        <v>3639399</v>
      </c>
      <c r="AE59" s="3">
        <v>4693122</v>
      </c>
      <c r="AF59" s="3">
        <v>4522476</v>
      </c>
      <c r="AG59" s="3">
        <v>4671454</v>
      </c>
      <c r="AH59" s="3">
        <v>3932495</v>
      </c>
      <c r="AI59" s="3">
        <v>3921142</v>
      </c>
      <c r="AJ59" s="3">
        <v>4158568</v>
      </c>
      <c r="AK59" s="3">
        <v>4115705</v>
      </c>
      <c r="AL59" s="3">
        <v>4281971</v>
      </c>
      <c r="AM59" s="3">
        <v>4022612</v>
      </c>
      <c r="AN59" s="3">
        <v>4356810</v>
      </c>
      <c r="AO59" s="3">
        <v>4307165</v>
      </c>
      <c r="AP59" s="3">
        <v>4163850</v>
      </c>
      <c r="AQ59" s="3">
        <v>3893229</v>
      </c>
      <c r="AR59" s="3">
        <v>3733215</v>
      </c>
      <c r="AS59" s="3">
        <v>3706574</v>
      </c>
      <c r="AT59" s="3">
        <v>3511251</v>
      </c>
    </row>
    <row r="60" spans="1:46" x14ac:dyDescent="0.2">
      <c r="A60" s="2">
        <v>59</v>
      </c>
      <c r="B60" s="1" t="s">
        <v>192</v>
      </c>
      <c r="C60" s="1" t="s">
        <v>58</v>
      </c>
      <c r="Q60" s="2">
        <v>59</v>
      </c>
      <c r="R60" s="1" t="s">
        <v>58</v>
      </c>
      <c r="S60" s="3">
        <v>13381593</v>
      </c>
      <c r="T60" s="3">
        <v>13707425</v>
      </c>
      <c r="U60" s="3">
        <v>11728338</v>
      </c>
      <c r="V60" s="3">
        <v>12212206</v>
      </c>
      <c r="W60" s="3">
        <v>14503339</v>
      </c>
      <c r="X60" s="3">
        <v>15408426</v>
      </c>
      <c r="Y60" s="3">
        <v>14771821</v>
      </c>
      <c r="Z60" s="3">
        <v>14534718</v>
      </c>
      <c r="AA60" s="3">
        <v>14604303</v>
      </c>
      <c r="AB60" s="3">
        <v>14741133</v>
      </c>
      <c r="AC60" s="3">
        <v>14901825</v>
      </c>
      <c r="AD60" s="3">
        <v>13788601</v>
      </c>
      <c r="AE60" s="3">
        <v>13855677</v>
      </c>
      <c r="AF60" s="3">
        <v>12872435</v>
      </c>
      <c r="AG60" s="3">
        <v>12211439</v>
      </c>
      <c r="AH60" s="3">
        <v>12885670</v>
      </c>
      <c r="AI60" s="3">
        <v>11028983</v>
      </c>
      <c r="AJ60" s="3">
        <v>10766736</v>
      </c>
      <c r="AK60" s="3">
        <v>10583533</v>
      </c>
      <c r="AL60" s="3">
        <v>9018169</v>
      </c>
      <c r="AM60" s="3">
        <v>9568426</v>
      </c>
      <c r="AN60" s="3">
        <v>10291643</v>
      </c>
      <c r="AO60" s="3">
        <v>9960589</v>
      </c>
      <c r="AP60" s="3">
        <v>10937961</v>
      </c>
      <c r="AQ60" s="3">
        <v>10569470</v>
      </c>
      <c r="AR60" s="3">
        <v>10205597</v>
      </c>
      <c r="AS60" s="3">
        <v>9302011</v>
      </c>
      <c r="AT60" s="3">
        <v>9353406</v>
      </c>
    </row>
    <row r="61" spans="1:46" x14ac:dyDescent="0.2">
      <c r="A61" s="2">
        <v>60</v>
      </c>
      <c r="B61" s="1" t="s">
        <v>193</v>
      </c>
      <c r="C61" s="1" t="s">
        <v>59</v>
      </c>
      <c r="Q61" s="2">
        <v>60</v>
      </c>
      <c r="R61" s="1" t="s">
        <v>59</v>
      </c>
      <c r="S61" s="3">
        <v>14917664</v>
      </c>
      <c r="T61" s="3">
        <v>14940931</v>
      </c>
      <c r="U61" s="3">
        <v>14403828</v>
      </c>
      <c r="V61" s="3">
        <v>13781312</v>
      </c>
      <c r="W61" s="3">
        <v>13739449</v>
      </c>
      <c r="X61" s="3">
        <v>12949426</v>
      </c>
      <c r="Y61" s="3">
        <v>13232929</v>
      </c>
      <c r="Z61" s="3">
        <v>13679167</v>
      </c>
      <c r="AA61" s="3">
        <v>13148602</v>
      </c>
      <c r="AB61" s="3">
        <v>13239189</v>
      </c>
      <c r="AC61" s="3">
        <v>12347890</v>
      </c>
      <c r="AD61" s="3">
        <v>12689991</v>
      </c>
      <c r="AE61" s="3">
        <v>13601203</v>
      </c>
      <c r="AF61" s="3">
        <v>12806666</v>
      </c>
      <c r="AG61" s="3">
        <v>13101562</v>
      </c>
      <c r="AH61" s="3">
        <v>12609640</v>
      </c>
      <c r="AI61" s="3">
        <v>12184734</v>
      </c>
      <c r="AJ61" s="3">
        <v>17652858</v>
      </c>
      <c r="AK61" s="3">
        <v>17099834</v>
      </c>
      <c r="AL61" s="3">
        <v>17238595</v>
      </c>
      <c r="AM61" s="3">
        <v>17675192</v>
      </c>
      <c r="AN61" s="3">
        <v>22714997</v>
      </c>
      <c r="AO61" s="3">
        <v>20144367</v>
      </c>
      <c r="AP61" s="3">
        <v>17373842</v>
      </c>
      <c r="AQ61" s="3">
        <v>17292513</v>
      </c>
      <c r="AR61" s="3">
        <v>16754592</v>
      </c>
      <c r="AS61" s="3">
        <v>15973342</v>
      </c>
      <c r="AT61" s="3">
        <v>14864684</v>
      </c>
    </row>
    <row r="62" spans="1:46" x14ac:dyDescent="0.2">
      <c r="A62" s="2">
        <v>61</v>
      </c>
      <c r="B62" s="1" t="s">
        <v>194</v>
      </c>
      <c r="C62" s="1" t="s">
        <v>60</v>
      </c>
      <c r="Q62" s="2">
        <v>61</v>
      </c>
      <c r="R62" s="1" t="s">
        <v>60</v>
      </c>
      <c r="S62" s="3">
        <v>4254482</v>
      </c>
      <c r="T62" s="3">
        <v>4306831</v>
      </c>
      <c r="U62" s="3">
        <v>4280436</v>
      </c>
      <c r="V62" s="3">
        <v>4123930</v>
      </c>
      <c r="W62" s="3">
        <v>4161645</v>
      </c>
      <c r="X62" s="3">
        <v>3748327</v>
      </c>
      <c r="Y62" s="3">
        <v>3629601</v>
      </c>
      <c r="Z62" s="3">
        <v>3941214</v>
      </c>
      <c r="AA62" s="3">
        <v>4038573</v>
      </c>
      <c r="AB62" s="3">
        <v>4096681</v>
      </c>
      <c r="AC62" s="3">
        <v>4292599</v>
      </c>
      <c r="AD62" s="3">
        <v>4505356</v>
      </c>
      <c r="AE62" s="3">
        <v>4768533</v>
      </c>
      <c r="AF62" s="3">
        <v>4742549</v>
      </c>
      <c r="AG62" s="3">
        <v>4874124</v>
      </c>
      <c r="AH62" s="3">
        <v>5576394</v>
      </c>
      <c r="AI62" s="3">
        <v>5720230</v>
      </c>
      <c r="AJ62" s="3">
        <v>5759047</v>
      </c>
      <c r="AK62" s="3">
        <v>6044489</v>
      </c>
      <c r="AL62" s="3">
        <v>5910928</v>
      </c>
      <c r="AM62" s="3">
        <v>6067613</v>
      </c>
      <c r="AN62" s="3">
        <v>5290818</v>
      </c>
      <c r="AO62" s="3">
        <v>5353076</v>
      </c>
      <c r="AP62" s="3">
        <v>5504327</v>
      </c>
      <c r="AQ62" s="3">
        <v>5413710</v>
      </c>
      <c r="AR62" s="3">
        <v>5391743</v>
      </c>
      <c r="AS62" s="3">
        <v>5202552</v>
      </c>
      <c r="AT62" s="3">
        <v>4783214</v>
      </c>
    </row>
    <row r="63" spans="1:46" x14ac:dyDescent="0.2">
      <c r="A63" s="2">
        <v>62</v>
      </c>
      <c r="B63" s="1" t="s">
        <v>195</v>
      </c>
      <c r="C63" s="1" t="s">
        <v>61</v>
      </c>
      <c r="Q63" s="2">
        <v>62</v>
      </c>
      <c r="R63" s="1" t="s">
        <v>61</v>
      </c>
      <c r="S63" s="3">
        <v>3415420</v>
      </c>
      <c r="T63" s="3">
        <v>3430028</v>
      </c>
      <c r="U63" s="3">
        <v>3091460</v>
      </c>
      <c r="V63" s="3">
        <v>3120544</v>
      </c>
      <c r="W63" s="3">
        <v>3139541</v>
      </c>
      <c r="X63" s="3">
        <v>2859966</v>
      </c>
      <c r="Y63" s="3">
        <v>2802619</v>
      </c>
      <c r="Z63" s="3">
        <v>2829511</v>
      </c>
      <c r="AA63" s="3">
        <v>3231596</v>
      </c>
      <c r="AB63" s="3">
        <v>3306392</v>
      </c>
      <c r="AC63" s="3">
        <v>3217948</v>
      </c>
      <c r="AD63" s="3">
        <v>3042820</v>
      </c>
      <c r="AE63" s="3">
        <v>3047825</v>
      </c>
      <c r="AF63" s="3">
        <v>3058672</v>
      </c>
      <c r="AG63" s="3">
        <v>2482071</v>
      </c>
      <c r="AH63" s="3">
        <v>2661245</v>
      </c>
      <c r="AI63" s="3">
        <v>2563571</v>
      </c>
      <c r="AJ63" s="3">
        <v>2774826</v>
      </c>
      <c r="AK63" s="3">
        <v>2920946</v>
      </c>
      <c r="AL63" s="3">
        <v>2717917</v>
      </c>
      <c r="AM63" s="3">
        <v>2614112</v>
      </c>
      <c r="AN63" s="3">
        <v>2954043</v>
      </c>
      <c r="AO63" s="3">
        <v>3155745</v>
      </c>
      <c r="AP63" s="3">
        <v>3288203</v>
      </c>
      <c r="AQ63" s="3">
        <v>3112346</v>
      </c>
      <c r="AR63" s="3">
        <v>3027683</v>
      </c>
      <c r="AS63" s="3">
        <v>2926380</v>
      </c>
      <c r="AT63" s="3">
        <v>2827540</v>
      </c>
    </row>
    <row r="64" spans="1:46" x14ac:dyDescent="0.2">
      <c r="A64" s="2">
        <v>63</v>
      </c>
      <c r="B64" s="1" t="s">
        <v>196</v>
      </c>
      <c r="C64" s="1" t="s">
        <v>62</v>
      </c>
      <c r="Q64" s="2">
        <v>63</v>
      </c>
      <c r="R64" s="1" t="s">
        <v>62</v>
      </c>
      <c r="S64" s="3">
        <v>9108387</v>
      </c>
      <c r="T64" s="3">
        <v>8528385</v>
      </c>
      <c r="U64" s="3">
        <v>8341963</v>
      </c>
      <c r="V64" s="3">
        <v>8022265</v>
      </c>
      <c r="W64" s="3">
        <v>8642053</v>
      </c>
      <c r="X64" s="3">
        <v>9312584</v>
      </c>
      <c r="Y64" s="3">
        <v>9632078</v>
      </c>
      <c r="Z64" s="3">
        <v>10495113</v>
      </c>
      <c r="AA64" s="3">
        <v>11119282</v>
      </c>
      <c r="AB64" s="3">
        <v>12515015</v>
      </c>
      <c r="AC64" s="3">
        <v>13279327</v>
      </c>
      <c r="AD64" s="3">
        <v>12008171</v>
      </c>
      <c r="AE64" s="3">
        <v>11330837</v>
      </c>
      <c r="AF64" s="3">
        <v>11024402</v>
      </c>
      <c r="AG64" s="3">
        <v>11434394</v>
      </c>
      <c r="AH64" s="3">
        <v>11942451</v>
      </c>
      <c r="AI64" s="3">
        <v>12227039</v>
      </c>
      <c r="AJ64" s="3">
        <v>17148254</v>
      </c>
      <c r="AK64" s="3">
        <v>14296439</v>
      </c>
      <c r="AL64" s="3">
        <v>17828132</v>
      </c>
      <c r="AM64" s="3">
        <v>16006087</v>
      </c>
      <c r="AN64" s="3">
        <v>14513695</v>
      </c>
      <c r="AO64" s="3">
        <v>12646247</v>
      </c>
      <c r="AP64" s="3">
        <v>12266372</v>
      </c>
      <c r="AQ64" s="3">
        <v>11493727</v>
      </c>
      <c r="AR64" s="3">
        <v>10874403</v>
      </c>
      <c r="AS64" s="3">
        <v>9822823</v>
      </c>
      <c r="AT64" s="3">
        <v>10411765</v>
      </c>
    </row>
    <row r="65" spans="1:46" x14ac:dyDescent="0.2">
      <c r="A65" s="2">
        <v>64</v>
      </c>
      <c r="B65" s="1" t="s">
        <v>312</v>
      </c>
      <c r="C65" s="1" t="s">
        <v>63</v>
      </c>
      <c r="Q65" s="2">
        <v>64</v>
      </c>
      <c r="R65" s="1" t="s">
        <v>63</v>
      </c>
      <c r="S65" s="3">
        <v>1965054</v>
      </c>
      <c r="T65" s="3">
        <v>2044835</v>
      </c>
      <c r="U65" s="3">
        <v>2096485</v>
      </c>
      <c r="V65" s="3">
        <v>2125129</v>
      </c>
      <c r="W65" s="3">
        <v>2443347</v>
      </c>
      <c r="X65" s="3">
        <v>2637595</v>
      </c>
      <c r="Y65" s="3">
        <v>2720590</v>
      </c>
      <c r="Z65" s="3">
        <v>2446444</v>
      </c>
      <c r="AA65" s="3">
        <v>2447128</v>
      </c>
      <c r="AB65" s="3">
        <v>2487910</v>
      </c>
      <c r="AC65" s="3">
        <v>2698820</v>
      </c>
      <c r="AD65" s="3">
        <v>2794566</v>
      </c>
      <c r="AE65" s="3">
        <v>3225437</v>
      </c>
      <c r="AF65" s="3">
        <v>3301955</v>
      </c>
      <c r="AG65" s="3">
        <v>3487202</v>
      </c>
      <c r="AH65" s="3">
        <v>3858435</v>
      </c>
      <c r="AI65" s="3">
        <v>4036121</v>
      </c>
      <c r="AJ65" s="3">
        <v>4082422</v>
      </c>
      <c r="AK65" s="3">
        <v>4221436</v>
      </c>
      <c r="AL65" s="3">
        <v>4431338</v>
      </c>
      <c r="AM65" s="3">
        <v>4660727</v>
      </c>
      <c r="AN65" s="3">
        <v>4811087</v>
      </c>
      <c r="AO65" s="3">
        <v>4867422</v>
      </c>
      <c r="AP65" s="3">
        <v>4965163</v>
      </c>
      <c r="AQ65" s="3">
        <v>4786099</v>
      </c>
      <c r="AR65" s="3">
        <v>4511330</v>
      </c>
      <c r="AS65" s="3">
        <v>4348656</v>
      </c>
      <c r="AT65" s="3">
        <v>4050920</v>
      </c>
    </row>
    <row r="66" spans="1:46" x14ac:dyDescent="0.2">
      <c r="A66" s="2">
        <v>65</v>
      </c>
      <c r="B66" s="1" t="s">
        <v>198</v>
      </c>
      <c r="C66" s="1" t="s">
        <v>64</v>
      </c>
      <c r="Q66" s="2">
        <v>65</v>
      </c>
      <c r="R66" s="1" t="s">
        <v>64</v>
      </c>
      <c r="S66" s="3">
        <v>10776103</v>
      </c>
      <c r="T66" s="3">
        <v>11126945</v>
      </c>
      <c r="U66" s="3">
        <v>11989931</v>
      </c>
      <c r="V66" s="3">
        <v>10918179</v>
      </c>
      <c r="W66" s="3">
        <v>11351267</v>
      </c>
      <c r="X66" s="3">
        <v>12858863</v>
      </c>
      <c r="Y66" s="3">
        <v>12683074</v>
      </c>
      <c r="Z66" s="3">
        <v>12884024</v>
      </c>
      <c r="AA66" s="3">
        <v>11506195</v>
      </c>
      <c r="AB66" s="3">
        <v>12165424</v>
      </c>
      <c r="AC66" s="3">
        <v>11243754</v>
      </c>
      <c r="AD66" s="3">
        <v>10826342</v>
      </c>
      <c r="AE66" s="3">
        <v>10923192</v>
      </c>
      <c r="AF66" s="3">
        <v>11051461</v>
      </c>
      <c r="AG66" s="3">
        <v>10120251</v>
      </c>
      <c r="AH66" s="3">
        <v>9925681</v>
      </c>
      <c r="AI66" s="3">
        <v>10513927</v>
      </c>
      <c r="AJ66" s="3">
        <v>12050142</v>
      </c>
      <c r="AK66" s="3">
        <v>12190670</v>
      </c>
      <c r="AL66" s="3">
        <v>10802653</v>
      </c>
      <c r="AM66" s="3">
        <v>10471407</v>
      </c>
      <c r="AN66" s="3">
        <v>11487956</v>
      </c>
      <c r="AO66" s="3">
        <v>11750780</v>
      </c>
      <c r="AP66" s="3">
        <v>11729512</v>
      </c>
      <c r="AQ66" s="3">
        <v>12552771</v>
      </c>
      <c r="AR66" s="3">
        <v>13384555</v>
      </c>
      <c r="AS66" s="3">
        <v>11764961</v>
      </c>
      <c r="AT66" s="3">
        <v>10867207</v>
      </c>
    </row>
    <row r="67" spans="1:46" x14ac:dyDescent="0.2">
      <c r="A67" s="2">
        <v>66</v>
      </c>
      <c r="B67" s="1" t="s">
        <v>199</v>
      </c>
      <c r="C67" s="1" t="s">
        <v>65</v>
      </c>
      <c r="Q67" s="2">
        <v>66</v>
      </c>
      <c r="R67" s="1" t="s">
        <v>65</v>
      </c>
      <c r="S67" s="3">
        <v>5096304</v>
      </c>
      <c r="T67" s="3">
        <v>5154188</v>
      </c>
      <c r="U67" s="3">
        <v>4962619</v>
      </c>
      <c r="V67" s="3">
        <v>5522574</v>
      </c>
      <c r="W67" s="3">
        <v>4949692</v>
      </c>
      <c r="X67" s="3">
        <v>6106188</v>
      </c>
      <c r="Y67" s="3">
        <v>6523661</v>
      </c>
      <c r="Z67" s="3">
        <v>5314367</v>
      </c>
      <c r="AA67" s="3">
        <v>6536343</v>
      </c>
      <c r="AB67" s="3">
        <v>6550940</v>
      </c>
      <c r="AC67" s="3">
        <v>7229771</v>
      </c>
      <c r="AD67" s="3">
        <v>7519507</v>
      </c>
      <c r="AE67" s="3">
        <v>6609493</v>
      </c>
      <c r="AF67" s="3">
        <v>6601247</v>
      </c>
      <c r="AG67" s="3">
        <v>6398036</v>
      </c>
      <c r="AH67" s="3">
        <v>6382836</v>
      </c>
      <c r="AI67" s="3">
        <v>6585687</v>
      </c>
      <c r="AJ67" s="3">
        <v>6865779</v>
      </c>
      <c r="AK67" s="3">
        <v>6511292</v>
      </c>
      <c r="AL67" s="3">
        <v>5209955</v>
      </c>
      <c r="AM67" s="3">
        <v>5240232</v>
      </c>
      <c r="AN67" s="3">
        <v>5056406</v>
      </c>
      <c r="AO67" s="3">
        <v>5223534</v>
      </c>
      <c r="AP67" s="3">
        <v>5183112</v>
      </c>
      <c r="AQ67" s="3">
        <v>5450715</v>
      </c>
      <c r="AR67" s="3">
        <v>5546610</v>
      </c>
      <c r="AS67" s="3">
        <v>5226591</v>
      </c>
      <c r="AT67" s="3">
        <v>5230263</v>
      </c>
    </row>
    <row r="68" spans="1:46" x14ac:dyDescent="0.2">
      <c r="A68" s="2">
        <v>67</v>
      </c>
      <c r="B68" s="1" t="s">
        <v>305</v>
      </c>
      <c r="C68" s="1" t="s">
        <v>66</v>
      </c>
      <c r="Q68" s="2">
        <v>67</v>
      </c>
      <c r="R68" s="1" t="s">
        <v>66</v>
      </c>
      <c r="S68" s="3">
        <v>12689268</v>
      </c>
      <c r="T68" s="3">
        <v>12453690</v>
      </c>
      <c r="U68" s="3">
        <v>12001410</v>
      </c>
      <c r="V68" s="3">
        <v>12353171</v>
      </c>
      <c r="W68" s="3">
        <v>10911030</v>
      </c>
      <c r="X68" s="3">
        <v>11834005</v>
      </c>
      <c r="Y68" s="3">
        <v>11473382</v>
      </c>
      <c r="Z68" s="3">
        <v>11167962</v>
      </c>
      <c r="AA68" s="3">
        <v>11274073</v>
      </c>
      <c r="AB68" s="3">
        <v>11469966</v>
      </c>
      <c r="AC68" s="3">
        <v>11715460</v>
      </c>
      <c r="AD68" s="3">
        <v>12099361</v>
      </c>
      <c r="AE68" s="3">
        <v>11784926</v>
      </c>
      <c r="AF68" s="3">
        <v>11745549</v>
      </c>
      <c r="AG68" s="3">
        <v>11833786</v>
      </c>
      <c r="AH68" s="3">
        <v>12876179</v>
      </c>
      <c r="AI68" s="3">
        <v>12953130</v>
      </c>
      <c r="AJ68" s="3">
        <v>13913202</v>
      </c>
      <c r="AK68" s="3">
        <v>15421225</v>
      </c>
      <c r="AL68" s="3">
        <v>13811830</v>
      </c>
      <c r="AM68" s="3">
        <v>13831642</v>
      </c>
      <c r="AN68" s="3">
        <v>14889581</v>
      </c>
      <c r="AO68" s="3">
        <v>15529071</v>
      </c>
      <c r="AP68" s="3">
        <v>16420292</v>
      </c>
      <c r="AQ68" s="3">
        <v>16881847</v>
      </c>
      <c r="AR68" s="3">
        <v>17128742</v>
      </c>
      <c r="AS68" s="3">
        <v>16762576</v>
      </c>
      <c r="AT68" s="3">
        <v>15735675</v>
      </c>
    </row>
    <row r="69" spans="1:46" x14ac:dyDescent="0.2">
      <c r="A69" s="2">
        <v>68</v>
      </c>
      <c r="B69" s="1" t="s">
        <v>201</v>
      </c>
      <c r="C69" s="1" t="s">
        <v>67</v>
      </c>
      <c r="Q69" s="2">
        <v>68</v>
      </c>
      <c r="R69" s="1" t="s">
        <v>67</v>
      </c>
      <c r="S69" s="3">
        <v>3910784</v>
      </c>
      <c r="T69" s="3">
        <v>5983332</v>
      </c>
      <c r="U69" s="3">
        <v>4217331</v>
      </c>
      <c r="V69" s="3">
        <v>4229307</v>
      </c>
      <c r="W69" s="3">
        <v>4210966</v>
      </c>
      <c r="X69" s="3">
        <v>4217431</v>
      </c>
      <c r="Y69" s="3">
        <v>4216939</v>
      </c>
      <c r="Z69" s="3">
        <v>4233205</v>
      </c>
      <c r="AA69" s="3">
        <v>4914474</v>
      </c>
      <c r="AB69" s="3">
        <v>7105274</v>
      </c>
      <c r="AC69" s="3">
        <v>7093346</v>
      </c>
      <c r="AD69" s="3">
        <v>5657639</v>
      </c>
      <c r="AE69" s="3">
        <v>4704677</v>
      </c>
      <c r="AF69" s="3">
        <v>4860412</v>
      </c>
      <c r="AG69" s="3">
        <v>4810436</v>
      </c>
      <c r="AH69" s="3">
        <v>4580520</v>
      </c>
      <c r="AI69" s="3">
        <v>4075163</v>
      </c>
      <c r="AJ69" s="3">
        <v>4199080</v>
      </c>
      <c r="AK69" s="3">
        <v>3799779</v>
      </c>
      <c r="AL69" s="3">
        <v>3588642</v>
      </c>
      <c r="AM69" s="3">
        <v>3559616</v>
      </c>
      <c r="AN69" s="3">
        <v>3681861</v>
      </c>
      <c r="AO69" s="3">
        <v>3830438</v>
      </c>
      <c r="AP69" s="3">
        <v>3962486</v>
      </c>
      <c r="AQ69" s="3">
        <v>4081960</v>
      </c>
      <c r="AR69" s="3">
        <v>3812160</v>
      </c>
      <c r="AS69" s="3">
        <v>3812698</v>
      </c>
      <c r="AT69" s="3">
        <v>3962488</v>
      </c>
    </row>
    <row r="70" spans="1:46" x14ac:dyDescent="0.2">
      <c r="A70" s="2">
        <v>69</v>
      </c>
      <c r="B70" s="1" t="s">
        <v>202</v>
      </c>
      <c r="C70" s="1" t="s">
        <v>68</v>
      </c>
      <c r="Q70" s="2">
        <v>69</v>
      </c>
      <c r="R70" s="1" t="s">
        <v>68</v>
      </c>
      <c r="S70" s="3">
        <v>246066</v>
      </c>
      <c r="T70" s="3">
        <v>234484</v>
      </c>
      <c r="U70" s="3">
        <v>231712</v>
      </c>
      <c r="V70" s="3">
        <v>191881</v>
      </c>
      <c r="W70" s="3">
        <v>160034</v>
      </c>
      <c r="X70" s="3">
        <v>167984</v>
      </c>
      <c r="Y70" s="3">
        <v>190303</v>
      </c>
      <c r="Z70" s="3">
        <v>186293</v>
      </c>
      <c r="AA70" s="3">
        <v>188258</v>
      </c>
      <c r="AB70" s="3">
        <v>0</v>
      </c>
      <c r="AC70" s="3">
        <v>0</v>
      </c>
      <c r="AD70" s="3">
        <v>170985</v>
      </c>
      <c r="AE70" s="3">
        <v>338264</v>
      </c>
      <c r="AF70" s="3">
        <v>400046</v>
      </c>
      <c r="AG70" s="3">
        <v>408848</v>
      </c>
      <c r="AH70" s="3">
        <v>445625</v>
      </c>
      <c r="AI70" s="3">
        <v>462654</v>
      </c>
      <c r="AJ70" s="3">
        <v>477823</v>
      </c>
      <c r="AK70" s="3">
        <v>543361</v>
      </c>
      <c r="AL70" s="3">
        <v>596309</v>
      </c>
      <c r="AM70" s="3">
        <v>586005</v>
      </c>
      <c r="AN70" s="3">
        <v>645298</v>
      </c>
      <c r="AO70" s="3">
        <v>707826</v>
      </c>
      <c r="AP70" s="3">
        <v>677810</v>
      </c>
      <c r="AQ70" s="3">
        <v>898233</v>
      </c>
      <c r="AR70" s="3">
        <v>1083619</v>
      </c>
      <c r="AS70" s="3">
        <v>899898</v>
      </c>
      <c r="AT70" s="3">
        <v>824503</v>
      </c>
    </row>
    <row r="71" spans="1:46" x14ac:dyDescent="0.2">
      <c r="A71" s="2">
        <v>70</v>
      </c>
      <c r="B71" s="1" t="s">
        <v>203</v>
      </c>
      <c r="C71" s="1" t="s">
        <v>69</v>
      </c>
      <c r="Q71" s="2">
        <v>70</v>
      </c>
      <c r="R71" s="1" t="s">
        <v>69</v>
      </c>
      <c r="S71" s="3">
        <v>3779947</v>
      </c>
      <c r="T71" s="3">
        <v>3618962</v>
      </c>
      <c r="U71" s="3">
        <v>3908217</v>
      </c>
      <c r="V71" s="3">
        <v>3515708</v>
      </c>
      <c r="W71" s="3">
        <v>3299279</v>
      </c>
      <c r="X71" s="3">
        <v>3473465</v>
      </c>
      <c r="Y71" s="3">
        <v>3636856</v>
      </c>
      <c r="Z71" s="3">
        <v>3798746</v>
      </c>
      <c r="AA71" s="3">
        <v>4272061</v>
      </c>
      <c r="AB71" s="3">
        <v>4643034</v>
      </c>
      <c r="AC71" s="3">
        <v>5203625</v>
      </c>
      <c r="AD71" s="3">
        <v>5597857</v>
      </c>
      <c r="AE71" s="3">
        <v>5825836</v>
      </c>
      <c r="AF71" s="3">
        <v>5676898</v>
      </c>
      <c r="AG71" s="3">
        <v>6468365</v>
      </c>
      <c r="AH71" s="3">
        <v>7461775</v>
      </c>
      <c r="AI71" s="3">
        <v>8192599</v>
      </c>
      <c r="AJ71" s="3">
        <v>9078469</v>
      </c>
      <c r="AK71" s="3">
        <v>9336708</v>
      </c>
      <c r="AL71" s="3">
        <v>9773397</v>
      </c>
      <c r="AM71" s="3">
        <v>10817509</v>
      </c>
      <c r="AN71" s="3">
        <v>11980418</v>
      </c>
      <c r="AO71" s="3">
        <v>12506289</v>
      </c>
      <c r="AP71" s="3">
        <v>12524771</v>
      </c>
      <c r="AQ71" s="3">
        <v>11961912</v>
      </c>
      <c r="AR71" s="3">
        <v>11446068</v>
      </c>
      <c r="AS71" s="3">
        <v>10972970</v>
      </c>
      <c r="AT71" s="3">
        <v>10500990</v>
      </c>
    </row>
    <row r="72" spans="1:46" x14ac:dyDescent="0.2">
      <c r="A72" s="2">
        <v>71</v>
      </c>
      <c r="B72" s="1" t="s">
        <v>204</v>
      </c>
      <c r="C72" s="1" t="s">
        <v>70</v>
      </c>
      <c r="Q72" s="2">
        <v>71</v>
      </c>
      <c r="R72" s="1" t="s">
        <v>70</v>
      </c>
      <c r="S72" s="3">
        <v>7811205</v>
      </c>
      <c r="T72" s="3">
        <v>8107538</v>
      </c>
      <c r="U72" s="3">
        <v>7492253</v>
      </c>
      <c r="V72" s="3">
        <v>6855411</v>
      </c>
      <c r="W72" s="3">
        <v>6490129</v>
      </c>
      <c r="X72" s="3">
        <v>6719724</v>
      </c>
      <c r="Y72" s="3">
        <v>6826331</v>
      </c>
      <c r="Z72" s="3">
        <v>7604877</v>
      </c>
      <c r="AA72" s="3">
        <v>7101684</v>
      </c>
      <c r="AB72" s="3">
        <v>9342074</v>
      </c>
      <c r="AC72" s="3">
        <v>7493042</v>
      </c>
      <c r="AD72" s="3">
        <v>7839593</v>
      </c>
      <c r="AE72" s="3">
        <v>7478315</v>
      </c>
      <c r="AF72" s="3">
        <v>7251696</v>
      </c>
      <c r="AG72" s="3">
        <v>6967345</v>
      </c>
      <c r="AH72" s="3">
        <v>7035454</v>
      </c>
      <c r="AI72" s="3">
        <v>6865201</v>
      </c>
      <c r="AJ72" s="3">
        <v>7140917</v>
      </c>
      <c r="AK72" s="3">
        <v>6514806</v>
      </c>
      <c r="AL72" s="3">
        <v>6556029</v>
      </c>
      <c r="AM72" s="3">
        <v>6851329</v>
      </c>
      <c r="AN72" s="3">
        <v>7004665</v>
      </c>
      <c r="AO72" s="3">
        <v>6975210</v>
      </c>
      <c r="AP72" s="3">
        <v>6992496</v>
      </c>
      <c r="AQ72" s="3">
        <v>6861468</v>
      </c>
      <c r="AR72" s="3">
        <v>6468152</v>
      </c>
      <c r="AS72" s="3">
        <v>6405681</v>
      </c>
      <c r="AT72" s="3">
        <v>6365983</v>
      </c>
    </row>
    <row r="73" spans="1:46" x14ac:dyDescent="0.2">
      <c r="A73" s="2">
        <v>72</v>
      </c>
      <c r="B73" s="1" t="s">
        <v>205</v>
      </c>
      <c r="C73" s="1" t="s">
        <v>71</v>
      </c>
      <c r="Q73" s="2">
        <v>72</v>
      </c>
      <c r="R73" s="1" t="s">
        <v>71</v>
      </c>
      <c r="S73" s="3">
        <v>9410575</v>
      </c>
      <c r="T73" s="3">
        <v>10967786</v>
      </c>
      <c r="U73" s="3">
        <v>11691327</v>
      </c>
      <c r="V73" s="3">
        <v>11688245</v>
      </c>
      <c r="W73" s="3">
        <v>12031281</v>
      </c>
      <c r="X73" s="3">
        <v>10705861</v>
      </c>
      <c r="Y73" s="3">
        <v>10733219</v>
      </c>
      <c r="Z73" s="3">
        <v>10738386</v>
      </c>
      <c r="AA73" s="3">
        <v>12029507</v>
      </c>
      <c r="AB73" s="3">
        <v>12092196</v>
      </c>
      <c r="AC73" s="3">
        <v>12224880</v>
      </c>
      <c r="AD73" s="3">
        <v>12646365</v>
      </c>
      <c r="AE73" s="3">
        <v>8305714</v>
      </c>
      <c r="AF73" s="3">
        <v>8032920</v>
      </c>
      <c r="AG73" s="3">
        <v>8075724</v>
      </c>
      <c r="AH73" s="3">
        <v>8757993</v>
      </c>
      <c r="AI73" s="3">
        <v>8475413</v>
      </c>
      <c r="AJ73" s="3">
        <v>8969954</v>
      </c>
      <c r="AK73" s="3">
        <v>8896603</v>
      </c>
      <c r="AL73" s="3">
        <v>8991430</v>
      </c>
      <c r="AM73" s="3">
        <v>9044206</v>
      </c>
      <c r="AN73" s="3">
        <v>9706483</v>
      </c>
      <c r="AO73" s="3">
        <v>9816064</v>
      </c>
      <c r="AP73" s="3">
        <v>9806758</v>
      </c>
      <c r="AQ73" s="3">
        <v>9639286</v>
      </c>
      <c r="AR73" s="3">
        <v>9027876</v>
      </c>
      <c r="AS73" s="3">
        <v>8251366</v>
      </c>
      <c r="AT73" s="3">
        <v>7931547</v>
      </c>
    </row>
    <row r="74" spans="1:46" x14ac:dyDescent="0.2">
      <c r="A74" s="2">
        <v>73</v>
      </c>
      <c r="B74" s="1" t="s">
        <v>314</v>
      </c>
      <c r="C74" s="1" t="s">
        <v>72</v>
      </c>
      <c r="Q74" s="2">
        <v>73</v>
      </c>
      <c r="R74" s="1" t="s">
        <v>72</v>
      </c>
      <c r="S74" s="3">
        <v>3960336</v>
      </c>
      <c r="T74" s="3">
        <v>4252895</v>
      </c>
      <c r="U74" s="3">
        <v>4060479</v>
      </c>
      <c r="V74" s="3">
        <v>4101653</v>
      </c>
      <c r="W74" s="3">
        <v>4091933</v>
      </c>
      <c r="X74" s="3">
        <v>3617923</v>
      </c>
      <c r="Y74" s="3">
        <v>3601813</v>
      </c>
      <c r="Z74" s="3">
        <v>3684278</v>
      </c>
      <c r="AA74" s="3">
        <v>4156444</v>
      </c>
      <c r="AB74" s="3">
        <v>3924704</v>
      </c>
      <c r="AC74" s="3">
        <v>3467985</v>
      </c>
      <c r="AD74" s="3">
        <v>3829108</v>
      </c>
      <c r="AE74" s="3">
        <v>3361304</v>
      </c>
      <c r="AF74" s="3">
        <v>2817779</v>
      </c>
      <c r="AG74" s="3">
        <v>2374732</v>
      </c>
      <c r="AH74" s="3">
        <v>3515912</v>
      </c>
      <c r="AI74" s="3">
        <v>3742885</v>
      </c>
      <c r="AJ74" s="3">
        <v>3860645</v>
      </c>
      <c r="AK74" s="3">
        <v>3436385</v>
      </c>
      <c r="AL74" s="3">
        <v>2846277</v>
      </c>
      <c r="AM74" s="3">
        <v>3012784</v>
      </c>
      <c r="AN74" s="3">
        <v>2930118</v>
      </c>
      <c r="AO74" s="3">
        <v>2991715</v>
      </c>
      <c r="AP74" s="3">
        <v>3265861</v>
      </c>
      <c r="AQ74" s="3">
        <v>3288722</v>
      </c>
      <c r="AR74" s="3">
        <v>3372415</v>
      </c>
      <c r="AS74" s="3">
        <v>3439405</v>
      </c>
      <c r="AT74" s="3">
        <v>3346182</v>
      </c>
    </row>
    <row r="75" spans="1:46" x14ac:dyDescent="0.2">
      <c r="A75" s="2">
        <v>74</v>
      </c>
      <c r="B75" s="1" t="s">
        <v>207</v>
      </c>
      <c r="C75" s="1" t="s">
        <v>73</v>
      </c>
      <c r="Q75" s="2">
        <v>74</v>
      </c>
      <c r="R75" s="1" t="s">
        <v>73</v>
      </c>
      <c r="S75" s="3">
        <v>3875392</v>
      </c>
      <c r="T75" s="3">
        <v>3865257</v>
      </c>
      <c r="U75" s="3">
        <v>2742498</v>
      </c>
      <c r="V75" s="3">
        <v>2598789</v>
      </c>
      <c r="W75" s="3">
        <v>2589357</v>
      </c>
      <c r="X75" s="3">
        <v>1740519</v>
      </c>
      <c r="Y75" s="3">
        <v>1763563</v>
      </c>
      <c r="Z75" s="3">
        <v>1764407</v>
      </c>
      <c r="AA75" s="3">
        <v>1705491</v>
      </c>
      <c r="AB75" s="3">
        <v>1939196</v>
      </c>
      <c r="AC75" s="3">
        <v>2114788</v>
      </c>
      <c r="AD75" s="3">
        <v>2274741</v>
      </c>
      <c r="AE75" s="3">
        <v>2576844</v>
      </c>
      <c r="AF75" s="3">
        <v>3161970</v>
      </c>
      <c r="AG75" s="3">
        <v>3121461</v>
      </c>
      <c r="AH75" s="3">
        <v>3444579</v>
      </c>
      <c r="AI75" s="3">
        <v>3332842</v>
      </c>
      <c r="AJ75" s="3">
        <v>3627802</v>
      </c>
      <c r="AK75" s="3">
        <v>3683066</v>
      </c>
      <c r="AL75" s="3">
        <v>3203471</v>
      </c>
      <c r="AM75" s="3">
        <v>3432883</v>
      </c>
      <c r="AN75" s="3">
        <v>3526346</v>
      </c>
      <c r="AO75" s="3">
        <v>3888492</v>
      </c>
      <c r="AP75" s="3">
        <v>3000191</v>
      </c>
      <c r="AQ75" s="3">
        <v>3102807</v>
      </c>
      <c r="AR75" s="3">
        <v>3045278</v>
      </c>
      <c r="AS75" s="3">
        <v>2875245</v>
      </c>
      <c r="AT75" s="3">
        <v>2890094</v>
      </c>
    </row>
    <row r="76" spans="1:46" x14ac:dyDescent="0.2">
      <c r="A76" s="2">
        <v>75</v>
      </c>
      <c r="B76" s="1" t="s">
        <v>208</v>
      </c>
      <c r="C76" s="1" t="s">
        <v>74</v>
      </c>
      <c r="Q76" s="2">
        <v>75</v>
      </c>
      <c r="R76" s="1" t="s">
        <v>74</v>
      </c>
      <c r="S76" s="3">
        <v>2972932</v>
      </c>
      <c r="T76" s="3">
        <v>3480418</v>
      </c>
      <c r="U76" s="3">
        <v>3205270</v>
      </c>
      <c r="V76" s="3">
        <v>3252691</v>
      </c>
      <c r="W76" s="3">
        <v>3265173</v>
      </c>
      <c r="X76" s="3">
        <v>1713030</v>
      </c>
      <c r="Y76" s="3">
        <v>3259892</v>
      </c>
      <c r="Z76" s="3">
        <v>2915805</v>
      </c>
      <c r="AA76" s="3">
        <v>2908894</v>
      </c>
      <c r="AB76" s="3">
        <v>2894756</v>
      </c>
      <c r="AC76" s="3">
        <v>2409076</v>
      </c>
      <c r="AD76" s="3">
        <v>2409076</v>
      </c>
      <c r="AE76" s="3">
        <v>1913449</v>
      </c>
      <c r="AF76" s="3">
        <v>2555762</v>
      </c>
      <c r="AG76" s="3">
        <v>2739760</v>
      </c>
      <c r="AH76" s="3">
        <v>2548769</v>
      </c>
      <c r="AI76" s="3">
        <v>2274129</v>
      </c>
      <c r="AJ76" s="3">
        <v>2268737</v>
      </c>
      <c r="AK76" s="3">
        <v>2098116</v>
      </c>
      <c r="AL76" s="3">
        <v>1959250</v>
      </c>
      <c r="AM76" s="3">
        <v>1853877</v>
      </c>
      <c r="AN76" s="3">
        <v>1625999</v>
      </c>
      <c r="AO76" s="3">
        <v>1322052</v>
      </c>
      <c r="AP76" s="3">
        <v>1585501</v>
      </c>
      <c r="AQ76" s="3">
        <v>2117302</v>
      </c>
      <c r="AR76" s="3">
        <v>2419688</v>
      </c>
      <c r="AS76" s="3">
        <v>2496462</v>
      </c>
      <c r="AT76" s="3">
        <v>2833274</v>
      </c>
    </row>
    <row r="77" spans="1:46" x14ac:dyDescent="0.2">
      <c r="A77" s="2">
        <v>76</v>
      </c>
      <c r="B77" s="1" t="s">
        <v>209</v>
      </c>
      <c r="C77" s="1" t="s">
        <v>75</v>
      </c>
      <c r="Q77" s="2">
        <v>76</v>
      </c>
      <c r="R77" s="1" t="s">
        <v>75</v>
      </c>
      <c r="S77" s="3">
        <v>3543649</v>
      </c>
      <c r="T77" s="3">
        <v>3686036</v>
      </c>
      <c r="U77" s="3">
        <v>3730915</v>
      </c>
      <c r="V77" s="3">
        <v>3724127</v>
      </c>
      <c r="W77" s="3">
        <v>3724127</v>
      </c>
      <c r="X77" s="3">
        <v>2949300</v>
      </c>
      <c r="Y77" s="3">
        <v>3608615</v>
      </c>
      <c r="Z77" s="3">
        <v>3284753</v>
      </c>
      <c r="AA77" s="3">
        <v>2917599</v>
      </c>
      <c r="AB77" s="3">
        <v>4558446</v>
      </c>
      <c r="AC77" s="3">
        <v>4660498</v>
      </c>
      <c r="AD77" s="3">
        <v>3445449</v>
      </c>
      <c r="AE77" s="3">
        <v>3911722</v>
      </c>
      <c r="AF77" s="3">
        <v>1469608</v>
      </c>
      <c r="AG77" s="3">
        <v>1090851</v>
      </c>
      <c r="AH77" s="3">
        <v>2763723</v>
      </c>
      <c r="AI77" s="3">
        <v>3111098</v>
      </c>
      <c r="AJ77" s="3">
        <v>3651830</v>
      </c>
      <c r="AK77" s="3">
        <v>4179484</v>
      </c>
      <c r="AL77" s="3">
        <v>4351543</v>
      </c>
      <c r="AM77" s="3">
        <v>4455640</v>
      </c>
      <c r="AN77" s="3">
        <v>5031929</v>
      </c>
      <c r="AO77" s="3">
        <v>5006336</v>
      </c>
      <c r="AP77" s="3">
        <v>5023489</v>
      </c>
      <c r="AQ77" s="3">
        <v>5143631</v>
      </c>
      <c r="AR77" s="3">
        <v>4323761</v>
      </c>
      <c r="AS77" s="3">
        <v>3777082</v>
      </c>
      <c r="AT77" s="3">
        <v>3137479</v>
      </c>
    </row>
    <row r="78" spans="1:46" x14ac:dyDescent="0.2">
      <c r="A78" s="2">
        <v>77</v>
      </c>
      <c r="B78" s="1" t="s">
        <v>210</v>
      </c>
      <c r="C78" s="1" t="s">
        <v>76</v>
      </c>
      <c r="Q78" s="2">
        <v>77</v>
      </c>
      <c r="R78" s="1" t="s">
        <v>76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</row>
    <row r="79" spans="1:46" x14ac:dyDescent="0.2">
      <c r="A79" s="2">
        <v>78</v>
      </c>
      <c r="B79" s="1" t="s">
        <v>211</v>
      </c>
      <c r="C79" s="1" t="s">
        <v>77</v>
      </c>
      <c r="Q79" s="2">
        <v>78</v>
      </c>
      <c r="R79" s="1" t="s">
        <v>77</v>
      </c>
      <c r="S79" s="3">
        <v>1356959</v>
      </c>
      <c r="T79" s="3">
        <v>1455883</v>
      </c>
      <c r="U79" s="3">
        <v>1761608</v>
      </c>
      <c r="V79" s="3">
        <v>1813367</v>
      </c>
      <c r="W79" s="3">
        <v>1654648</v>
      </c>
      <c r="X79" s="3">
        <v>1377714</v>
      </c>
      <c r="Y79" s="3">
        <v>1521034</v>
      </c>
      <c r="Z79" s="3">
        <v>1736381</v>
      </c>
      <c r="AA79" s="3">
        <v>1930598</v>
      </c>
      <c r="AB79" s="3">
        <v>2356501</v>
      </c>
      <c r="AC79" s="3">
        <v>2422298</v>
      </c>
      <c r="AD79" s="3">
        <v>2367952</v>
      </c>
      <c r="AE79" s="3">
        <v>2474440</v>
      </c>
      <c r="AF79" s="3">
        <v>2654292</v>
      </c>
      <c r="AG79" s="3">
        <v>2974648</v>
      </c>
      <c r="AH79" s="3">
        <v>3063896</v>
      </c>
      <c r="AI79" s="3">
        <v>3196760</v>
      </c>
      <c r="AJ79" s="3">
        <v>3222384</v>
      </c>
      <c r="AK79" s="3">
        <v>3173829</v>
      </c>
      <c r="AL79" s="3">
        <v>3139615</v>
      </c>
      <c r="AM79" s="3">
        <v>3342039</v>
      </c>
      <c r="AN79" s="3">
        <v>3895816</v>
      </c>
      <c r="AO79" s="3">
        <v>4224194</v>
      </c>
      <c r="AP79" s="3">
        <v>4094972</v>
      </c>
      <c r="AQ79" s="3">
        <v>3873550</v>
      </c>
      <c r="AR79" s="3">
        <v>3481742</v>
      </c>
      <c r="AS79" s="3">
        <v>3299697</v>
      </c>
      <c r="AT79" s="3">
        <v>3285543</v>
      </c>
    </row>
    <row r="80" spans="1:46" x14ac:dyDescent="0.2">
      <c r="A80" s="2">
        <v>79</v>
      </c>
      <c r="B80" s="1" t="s">
        <v>212</v>
      </c>
      <c r="C80" s="1" t="s">
        <v>78</v>
      </c>
      <c r="Q80" s="2">
        <v>79</v>
      </c>
      <c r="R80" s="1" t="s">
        <v>78</v>
      </c>
      <c r="S80" s="3">
        <v>5628286</v>
      </c>
      <c r="T80" s="3">
        <v>5741395</v>
      </c>
      <c r="U80" s="3">
        <v>5864830</v>
      </c>
      <c r="V80" s="3">
        <v>5867934</v>
      </c>
      <c r="W80" s="3">
        <v>5869267</v>
      </c>
      <c r="X80" s="3">
        <v>5129765</v>
      </c>
      <c r="Y80" s="3">
        <v>5133487</v>
      </c>
      <c r="Z80" s="3">
        <v>5136222</v>
      </c>
      <c r="AA80" s="3">
        <v>5553249</v>
      </c>
      <c r="AB80" s="3">
        <v>6312534</v>
      </c>
      <c r="AC80" s="3">
        <v>7181544</v>
      </c>
      <c r="AD80" s="3">
        <v>7213693</v>
      </c>
      <c r="AE80" s="3">
        <v>7019175</v>
      </c>
      <c r="AF80" s="3">
        <v>6975168</v>
      </c>
      <c r="AG80" s="3">
        <v>6886635</v>
      </c>
      <c r="AH80" s="3">
        <v>6556472</v>
      </c>
      <c r="AI80" s="3">
        <v>6400875</v>
      </c>
      <c r="AJ80" s="3">
        <v>7029420</v>
      </c>
      <c r="AK80" s="3">
        <v>7578323</v>
      </c>
      <c r="AL80" s="3">
        <v>7359432</v>
      </c>
      <c r="AM80" s="3">
        <v>6960041</v>
      </c>
      <c r="AN80" s="3">
        <v>7211478</v>
      </c>
      <c r="AO80" s="3">
        <v>6229795</v>
      </c>
      <c r="AP80" s="3">
        <v>6103178</v>
      </c>
      <c r="AQ80" s="3">
        <v>5509080</v>
      </c>
      <c r="AR80" s="3">
        <v>5519926</v>
      </c>
      <c r="AS80" s="3">
        <v>5218850</v>
      </c>
      <c r="AT80" s="3">
        <v>6388980</v>
      </c>
    </row>
    <row r="81" spans="1:46" x14ac:dyDescent="0.2">
      <c r="A81" s="2">
        <v>80</v>
      </c>
      <c r="B81" s="1" t="s">
        <v>213</v>
      </c>
      <c r="C81" s="1" t="s">
        <v>79</v>
      </c>
      <c r="Q81" s="2">
        <v>80</v>
      </c>
      <c r="R81" s="1" t="s">
        <v>79</v>
      </c>
      <c r="S81" s="3">
        <v>6011749</v>
      </c>
      <c r="T81" s="3">
        <v>5917730</v>
      </c>
      <c r="U81" s="3">
        <v>5751806</v>
      </c>
      <c r="V81" s="3">
        <v>5020337</v>
      </c>
      <c r="W81" s="3">
        <v>4692216</v>
      </c>
      <c r="X81" s="3">
        <v>4536326</v>
      </c>
      <c r="Y81" s="3">
        <v>5146176</v>
      </c>
      <c r="Z81" s="3">
        <v>4342563</v>
      </c>
      <c r="AA81" s="3">
        <v>4603137</v>
      </c>
      <c r="AB81" s="3">
        <v>4593672</v>
      </c>
      <c r="AC81" s="3">
        <v>4388646</v>
      </c>
      <c r="AD81" s="3">
        <v>3615004</v>
      </c>
      <c r="AE81" s="3">
        <v>4431255</v>
      </c>
      <c r="AF81" s="3">
        <v>5137019</v>
      </c>
      <c r="AG81" s="3">
        <v>5688718</v>
      </c>
      <c r="AH81" s="3">
        <v>6245726</v>
      </c>
      <c r="AI81" s="3">
        <v>5765614</v>
      </c>
      <c r="AJ81" s="3">
        <v>6957937</v>
      </c>
      <c r="AK81" s="3">
        <v>7168815</v>
      </c>
      <c r="AL81" s="3">
        <v>3518460</v>
      </c>
      <c r="AM81" s="3">
        <v>3357486</v>
      </c>
      <c r="AN81" s="3">
        <v>3415007</v>
      </c>
      <c r="AO81" s="3">
        <v>3448749</v>
      </c>
      <c r="AP81" s="3">
        <v>3224145</v>
      </c>
      <c r="AQ81" s="3">
        <v>3087521</v>
      </c>
      <c r="AR81" s="3">
        <v>3060545</v>
      </c>
      <c r="AS81" s="3">
        <v>2833310</v>
      </c>
      <c r="AT81" s="3">
        <v>2550558</v>
      </c>
    </row>
    <row r="82" spans="1:46" x14ac:dyDescent="0.2">
      <c r="A82" s="2">
        <v>81</v>
      </c>
      <c r="B82" s="1" t="s">
        <v>214</v>
      </c>
      <c r="C82" s="1" t="s">
        <v>80</v>
      </c>
      <c r="Q82" s="2">
        <v>81</v>
      </c>
      <c r="R82" s="1" t="s">
        <v>80</v>
      </c>
      <c r="S82" s="3">
        <v>4979797</v>
      </c>
      <c r="T82" s="3">
        <v>4985506</v>
      </c>
      <c r="U82" s="3">
        <v>4441470</v>
      </c>
      <c r="V82" s="3">
        <v>4446069</v>
      </c>
      <c r="W82" s="3">
        <v>4442825</v>
      </c>
      <c r="X82" s="3">
        <v>5119268</v>
      </c>
      <c r="Y82" s="3">
        <v>5091822</v>
      </c>
      <c r="Z82" s="3">
        <v>5074127</v>
      </c>
      <c r="AA82" s="3">
        <v>4799183</v>
      </c>
      <c r="AB82" s="3">
        <v>4832926</v>
      </c>
      <c r="AC82" s="3">
        <v>4840979</v>
      </c>
      <c r="AD82" s="3">
        <v>4999036</v>
      </c>
      <c r="AE82" s="3">
        <v>4229220</v>
      </c>
      <c r="AF82" s="3">
        <v>3791057</v>
      </c>
      <c r="AG82" s="3">
        <v>2824576</v>
      </c>
      <c r="AH82" s="3">
        <v>3431671</v>
      </c>
      <c r="AI82" s="3">
        <v>3320796</v>
      </c>
      <c r="AJ82" s="3">
        <v>3362403</v>
      </c>
      <c r="AK82" s="3">
        <v>3401307</v>
      </c>
      <c r="AL82" s="3">
        <v>3493141</v>
      </c>
      <c r="AM82" s="3">
        <v>3640080</v>
      </c>
      <c r="AN82" s="3">
        <v>3980278</v>
      </c>
      <c r="AO82" s="3">
        <v>3706491</v>
      </c>
      <c r="AP82" s="3">
        <v>3927155</v>
      </c>
      <c r="AQ82" s="3">
        <v>4000875</v>
      </c>
      <c r="AR82" s="3">
        <v>4240488</v>
      </c>
      <c r="AS82" s="3">
        <v>3790922</v>
      </c>
      <c r="AT82" s="3">
        <v>3237137</v>
      </c>
    </row>
    <row r="83" spans="1:46" x14ac:dyDescent="0.2">
      <c r="A83" s="2">
        <v>82</v>
      </c>
      <c r="B83" s="1" t="s">
        <v>215</v>
      </c>
      <c r="C83" s="1" t="s">
        <v>81</v>
      </c>
      <c r="Q83" s="2">
        <v>82</v>
      </c>
      <c r="R83" s="1" t="s">
        <v>81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</row>
    <row r="84" spans="1:46" x14ac:dyDescent="0.2">
      <c r="A84" s="2">
        <v>83</v>
      </c>
      <c r="B84" s="1" t="s">
        <v>216</v>
      </c>
      <c r="C84" s="1" t="s">
        <v>82</v>
      </c>
      <c r="Q84" s="2">
        <v>83</v>
      </c>
      <c r="R84" s="1" t="s">
        <v>82</v>
      </c>
      <c r="S84" s="3">
        <v>2387173</v>
      </c>
      <c r="T84" s="3">
        <v>2412322</v>
      </c>
      <c r="U84" s="3">
        <v>2373146</v>
      </c>
      <c r="V84" s="3">
        <v>2367294</v>
      </c>
      <c r="W84" s="3">
        <v>2386326</v>
      </c>
      <c r="X84" s="3">
        <v>2296125</v>
      </c>
      <c r="Y84" s="3">
        <v>2306834</v>
      </c>
      <c r="Z84" s="3">
        <v>2323789</v>
      </c>
      <c r="AA84" s="3">
        <v>2603156</v>
      </c>
      <c r="AB84" s="3">
        <v>2749041</v>
      </c>
      <c r="AC84" s="3">
        <v>2873476</v>
      </c>
      <c r="AD84" s="3">
        <v>2485529</v>
      </c>
      <c r="AE84" s="3">
        <v>2514434</v>
      </c>
      <c r="AF84" s="3">
        <v>2320831</v>
      </c>
      <c r="AG84" s="3">
        <v>2428314</v>
      </c>
      <c r="AH84" s="3">
        <v>2304452</v>
      </c>
      <c r="AI84" s="3">
        <v>2306982</v>
      </c>
      <c r="AJ84" s="3">
        <v>2626870</v>
      </c>
      <c r="AK84" s="3">
        <v>2524770</v>
      </c>
      <c r="AL84" s="3">
        <v>2699859</v>
      </c>
      <c r="AM84" s="3">
        <v>2663422</v>
      </c>
      <c r="AN84" s="3">
        <v>2263164</v>
      </c>
      <c r="AO84" s="3">
        <v>2203666</v>
      </c>
      <c r="AP84" s="3">
        <v>2172923</v>
      </c>
      <c r="AQ84" s="3">
        <v>2170906</v>
      </c>
      <c r="AR84" s="3">
        <v>1468816</v>
      </c>
      <c r="AS84" s="3">
        <v>1371648</v>
      </c>
      <c r="AT84" s="3">
        <v>1502769</v>
      </c>
    </row>
    <row r="85" spans="1:46" x14ac:dyDescent="0.2">
      <c r="A85" s="2">
        <v>84</v>
      </c>
      <c r="B85" s="1" t="s">
        <v>313</v>
      </c>
      <c r="C85" s="1" t="s">
        <v>83</v>
      </c>
      <c r="Q85" s="2">
        <v>84</v>
      </c>
      <c r="R85" s="1" t="s">
        <v>83</v>
      </c>
      <c r="S85" s="3">
        <v>721253</v>
      </c>
      <c r="T85" s="3">
        <v>716170</v>
      </c>
      <c r="U85" s="3">
        <v>753580</v>
      </c>
      <c r="V85" s="3">
        <v>788799</v>
      </c>
      <c r="W85" s="3">
        <v>524994</v>
      </c>
      <c r="X85" s="3">
        <v>811396</v>
      </c>
      <c r="Y85" s="3">
        <v>795200</v>
      </c>
      <c r="Z85" s="3">
        <v>776658</v>
      </c>
      <c r="AA85" s="3">
        <v>575338</v>
      </c>
      <c r="AB85" s="3">
        <v>734861</v>
      </c>
      <c r="AC85" s="3">
        <v>1019456</v>
      </c>
      <c r="AD85" s="3">
        <v>1135545</v>
      </c>
      <c r="AE85" s="3">
        <v>1296400</v>
      </c>
      <c r="AF85" s="3">
        <v>1428647</v>
      </c>
      <c r="AG85" s="3">
        <v>1458383</v>
      </c>
      <c r="AH85" s="3">
        <v>1486678</v>
      </c>
      <c r="AI85" s="3">
        <v>1618308</v>
      </c>
      <c r="AJ85" s="3">
        <v>1802821</v>
      </c>
      <c r="AK85" s="3">
        <v>2016473</v>
      </c>
      <c r="AL85" s="3">
        <v>2237975</v>
      </c>
      <c r="AM85" s="3">
        <v>2460926</v>
      </c>
      <c r="AN85" s="3">
        <v>2644308</v>
      </c>
      <c r="AO85" s="3">
        <v>2883218</v>
      </c>
      <c r="AP85" s="3">
        <v>2921644</v>
      </c>
      <c r="AQ85" s="3">
        <v>2910831</v>
      </c>
      <c r="AR85" s="3">
        <v>2748573</v>
      </c>
      <c r="AS85" s="3">
        <v>2554122</v>
      </c>
      <c r="AT85" s="3">
        <v>2553316</v>
      </c>
    </row>
    <row r="86" spans="1:46" x14ac:dyDescent="0.2">
      <c r="A86" s="2">
        <v>85</v>
      </c>
      <c r="B86" s="1" t="s">
        <v>218</v>
      </c>
      <c r="C86" s="1" t="s">
        <v>84</v>
      </c>
      <c r="Q86" s="2">
        <v>85</v>
      </c>
      <c r="R86" s="1" t="s">
        <v>84</v>
      </c>
      <c r="S86" s="3">
        <v>3717193</v>
      </c>
      <c r="T86" s="3">
        <v>3208907</v>
      </c>
      <c r="U86" s="3">
        <v>3545825</v>
      </c>
      <c r="V86" s="3">
        <v>3869127</v>
      </c>
      <c r="W86" s="3">
        <v>3824938</v>
      </c>
      <c r="X86" s="3">
        <v>3833300</v>
      </c>
      <c r="Y86" s="3">
        <v>3960494</v>
      </c>
      <c r="Z86" s="3">
        <v>4200310</v>
      </c>
      <c r="AA86" s="3">
        <v>4663783</v>
      </c>
      <c r="AB86" s="3">
        <v>4733297</v>
      </c>
      <c r="AC86" s="3">
        <v>4110022</v>
      </c>
      <c r="AD86" s="3">
        <v>4266123</v>
      </c>
      <c r="AE86" s="3">
        <v>4239158</v>
      </c>
      <c r="AF86" s="3">
        <v>4161650</v>
      </c>
      <c r="AG86" s="3">
        <v>4224858</v>
      </c>
      <c r="AH86" s="3">
        <v>4532533</v>
      </c>
      <c r="AI86" s="3">
        <v>4350212</v>
      </c>
      <c r="AJ86" s="3">
        <v>4823904</v>
      </c>
      <c r="AK86" s="3">
        <v>5041480</v>
      </c>
      <c r="AL86" s="3">
        <v>4683244</v>
      </c>
      <c r="AM86" s="3">
        <v>4333906</v>
      </c>
      <c r="AN86" s="3">
        <v>4577547</v>
      </c>
      <c r="AO86" s="3">
        <v>4449816</v>
      </c>
      <c r="AP86" s="3">
        <v>4703386</v>
      </c>
      <c r="AQ86" s="3">
        <v>4795018</v>
      </c>
      <c r="AR86" s="3">
        <v>4775768</v>
      </c>
      <c r="AS86" s="3">
        <v>4580613</v>
      </c>
      <c r="AT86" s="3">
        <v>4518889</v>
      </c>
    </row>
    <row r="87" spans="1:46" x14ac:dyDescent="0.2">
      <c r="A87" s="2">
        <v>86</v>
      </c>
      <c r="B87" s="1" t="s">
        <v>219</v>
      </c>
      <c r="C87" s="1" t="s">
        <v>85</v>
      </c>
      <c r="Q87" s="2">
        <v>86</v>
      </c>
      <c r="R87" s="1" t="s">
        <v>85</v>
      </c>
      <c r="S87" s="3">
        <v>4019705</v>
      </c>
      <c r="T87" s="3">
        <v>4018164</v>
      </c>
      <c r="U87" s="3">
        <v>5807101</v>
      </c>
      <c r="V87" s="3">
        <v>2972443</v>
      </c>
      <c r="W87" s="3">
        <v>2926897</v>
      </c>
      <c r="X87" s="3">
        <v>3101795</v>
      </c>
      <c r="Y87" s="3">
        <v>3101766</v>
      </c>
      <c r="Z87" s="3">
        <v>3200890</v>
      </c>
      <c r="AA87" s="3">
        <v>2372565</v>
      </c>
      <c r="AB87" s="3">
        <v>2307669</v>
      </c>
      <c r="AC87" s="3">
        <v>2120990</v>
      </c>
      <c r="AD87" s="3">
        <v>2652273</v>
      </c>
      <c r="AE87" s="3">
        <v>2629187</v>
      </c>
      <c r="AF87" s="3">
        <v>2080613</v>
      </c>
      <c r="AG87" s="3">
        <v>2185881</v>
      </c>
      <c r="AH87" s="3">
        <v>2477346</v>
      </c>
      <c r="AI87" s="3">
        <v>2562172</v>
      </c>
      <c r="AJ87" s="3">
        <v>2722360</v>
      </c>
      <c r="AK87" s="3">
        <v>2864686</v>
      </c>
      <c r="AL87" s="3">
        <v>2806947</v>
      </c>
      <c r="AM87" s="3">
        <v>2878081</v>
      </c>
      <c r="AN87" s="3">
        <v>2937380</v>
      </c>
      <c r="AO87" s="3">
        <v>2865802</v>
      </c>
      <c r="AP87" s="3">
        <v>2862312</v>
      </c>
      <c r="AQ87" s="3">
        <v>2775786</v>
      </c>
      <c r="AR87" s="3">
        <v>2574526</v>
      </c>
      <c r="AS87" s="3">
        <v>2333276</v>
      </c>
      <c r="AT87" s="3">
        <v>2208029</v>
      </c>
    </row>
    <row r="88" spans="1:46" x14ac:dyDescent="0.2">
      <c r="A88" s="2">
        <v>87</v>
      </c>
      <c r="B88" s="1" t="s">
        <v>220</v>
      </c>
      <c r="C88" s="1" t="s">
        <v>86</v>
      </c>
      <c r="Q88" s="2">
        <v>87</v>
      </c>
      <c r="R88" s="1" t="s">
        <v>86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</row>
    <row r="89" spans="1:46" x14ac:dyDescent="0.2">
      <c r="A89" s="2">
        <v>88</v>
      </c>
      <c r="B89" s="1" t="s">
        <v>221</v>
      </c>
      <c r="C89" s="1" t="s">
        <v>87</v>
      </c>
      <c r="Q89" s="2">
        <v>88</v>
      </c>
      <c r="R89" s="1" t="s">
        <v>87</v>
      </c>
      <c r="S89" s="3">
        <v>2584740</v>
      </c>
      <c r="T89" s="3">
        <v>2584740</v>
      </c>
      <c r="U89" s="3">
        <v>2600250</v>
      </c>
      <c r="V89" s="3">
        <v>2600250</v>
      </c>
      <c r="W89" s="3">
        <v>2600250</v>
      </c>
      <c r="X89" s="3">
        <v>3818732</v>
      </c>
      <c r="Y89" s="3">
        <v>3818732</v>
      </c>
      <c r="Z89" s="3">
        <v>3818732</v>
      </c>
      <c r="AA89" s="3">
        <v>3582195</v>
      </c>
      <c r="AB89" s="3">
        <v>3582195</v>
      </c>
      <c r="AC89" s="3">
        <v>3762747</v>
      </c>
      <c r="AD89" s="3">
        <v>3462697</v>
      </c>
      <c r="AE89" s="3">
        <v>3155921</v>
      </c>
      <c r="AF89" s="3">
        <v>2055359</v>
      </c>
      <c r="AG89" s="3">
        <v>2341469</v>
      </c>
      <c r="AH89" s="3">
        <v>2412846</v>
      </c>
      <c r="AI89" s="3">
        <v>2455999</v>
      </c>
      <c r="AJ89" s="3">
        <v>2644696</v>
      </c>
      <c r="AK89" s="3">
        <v>2532116</v>
      </c>
      <c r="AL89" s="3">
        <v>2542101</v>
      </c>
      <c r="AM89" s="3">
        <v>2786296</v>
      </c>
      <c r="AN89" s="3">
        <v>2996125</v>
      </c>
      <c r="AO89" s="3">
        <v>2932319</v>
      </c>
      <c r="AP89" s="3">
        <v>2914502</v>
      </c>
      <c r="AQ89" s="3">
        <v>2743365</v>
      </c>
      <c r="AR89" s="3">
        <v>2651707</v>
      </c>
      <c r="AS89" s="3">
        <v>2544065</v>
      </c>
      <c r="AT89" s="3">
        <v>2351440</v>
      </c>
    </row>
    <row r="90" spans="1:46" x14ac:dyDescent="0.2">
      <c r="A90" s="2">
        <v>89</v>
      </c>
      <c r="B90" s="1" t="s">
        <v>222</v>
      </c>
      <c r="C90" s="1" t="s">
        <v>88</v>
      </c>
      <c r="Q90" s="2">
        <v>89</v>
      </c>
      <c r="R90" s="1" t="s">
        <v>88</v>
      </c>
      <c r="S90" s="3">
        <v>1015743</v>
      </c>
      <c r="T90" s="3">
        <v>974497</v>
      </c>
      <c r="U90" s="3">
        <v>1087898</v>
      </c>
      <c r="V90" s="3">
        <v>1056668</v>
      </c>
      <c r="W90" s="3">
        <v>606816</v>
      </c>
      <c r="X90" s="3">
        <v>740249</v>
      </c>
      <c r="Y90" s="3">
        <v>865904</v>
      </c>
      <c r="Z90" s="3">
        <v>1041924</v>
      </c>
      <c r="AA90" s="3">
        <v>1021193</v>
      </c>
      <c r="AB90" s="3">
        <v>1009422</v>
      </c>
      <c r="AC90" s="3">
        <v>1039447</v>
      </c>
      <c r="AD90" s="3">
        <v>1794043</v>
      </c>
      <c r="AE90" s="3">
        <v>1720457</v>
      </c>
      <c r="AF90" s="3">
        <v>1749449</v>
      </c>
      <c r="AG90" s="3">
        <v>1777405</v>
      </c>
      <c r="AH90" s="3">
        <v>1925734</v>
      </c>
      <c r="AI90" s="3">
        <v>1838570</v>
      </c>
      <c r="AJ90" s="3">
        <v>1589939</v>
      </c>
      <c r="AK90" s="3">
        <v>1903194</v>
      </c>
      <c r="AL90" s="3">
        <v>1777258</v>
      </c>
      <c r="AM90" s="3">
        <v>1787030</v>
      </c>
      <c r="AN90" s="3">
        <v>1870063</v>
      </c>
      <c r="AO90" s="3">
        <v>1867759</v>
      </c>
      <c r="AP90" s="3">
        <v>1955364</v>
      </c>
      <c r="AQ90" s="3">
        <v>1982244</v>
      </c>
      <c r="AR90" s="3">
        <v>1976183</v>
      </c>
      <c r="AS90" s="3">
        <v>1815253</v>
      </c>
      <c r="AT90" s="3">
        <v>1432003</v>
      </c>
    </row>
    <row r="91" spans="1:46" x14ac:dyDescent="0.2">
      <c r="A91" s="2">
        <v>90</v>
      </c>
      <c r="B91" s="1" t="s">
        <v>223</v>
      </c>
      <c r="C91" s="1" t="s">
        <v>89</v>
      </c>
      <c r="Q91" s="2">
        <v>90</v>
      </c>
      <c r="R91" s="1" t="s">
        <v>89</v>
      </c>
      <c r="S91" s="3">
        <v>12919277</v>
      </c>
      <c r="T91" s="3">
        <v>12821604</v>
      </c>
      <c r="U91" s="3">
        <v>12093432</v>
      </c>
      <c r="V91" s="3">
        <v>12368770</v>
      </c>
      <c r="W91" s="3">
        <v>13113237</v>
      </c>
      <c r="X91" s="3">
        <v>9350832</v>
      </c>
      <c r="Y91" s="3">
        <v>9340295</v>
      </c>
      <c r="Z91" s="3">
        <v>8653929</v>
      </c>
      <c r="AA91" s="3">
        <v>9581712</v>
      </c>
      <c r="AB91" s="3">
        <v>9614402</v>
      </c>
      <c r="AC91" s="3">
        <v>9671836</v>
      </c>
      <c r="AD91" s="3">
        <v>10158961</v>
      </c>
      <c r="AE91" s="3">
        <v>10370390</v>
      </c>
      <c r="AF91" s="3">
        <v>10567826</v>
      </c>
      <c r="AG91" s="3">
        <v>8981552</v>
      </c>
      <c r="AH91" s="3">
        <v>10517008</v>
      </c>
      <c r="AI91" s="3">
        <v>12994403</v>
      </c>
      <c r="AJ91" s="3">
        <v>12658913</v>
      </c>
      <c r="AK91" s="3">
        <v>13381819</v>
      </c>
      <c r="AL91" s="3">
        <v>13015741</v>
      </c>
      <c r="AM91" s="3">
        <v>11819111</v>
      </c>
      <c r="AN91" s="3">
        <v>11302912</v>
      </c>
      <c r="AO91" s="3">
        <v>10486699</v>
      </c>
      <c r="AP91" s="3">
        <v>10389550</v>
      </c>
      <c r="AQ91" s="3">
        <v>10724280</v>
      </c>
      <c r="AR91" s="3">
        <v>10913355</v>
      </c>
      <c r="AS91" s="3">
        <v>10854124</v>
      </c>
      <c r="AT91" s="3">
        <v>10352806</v>
      </c>
    </row>
    <row r="92" spans="1:46" x14ac:dyDescent="0.2">
      <c r="A92" s="2">
        <v>91</v>
      </c>
      <c r="B92" s="1" t="s">
        <v>224</v>
      </c>
      <c r="C92" s="1" t="s">
        <v>90</v>
      </c>
      <c r="Q92" s="2">
        <v>91</v>
      </c>
      <c r="R92" s="1" t="s">
        <v>90</v>
      </c>
      <c r="S92" s="3">
        <v>2265408</v>
      </c>
      <c r="T92" s="3">
        <v>2229403</v>
      </c>
      <c r="U92" s="3">
        <v>2519779</v>
      </c>
      <c r="V92" s="3">
        <v>2485994</v>
      </c>
      <c r="W92" s="3">
        <v>2454338</v>
      </c>
      <c r="X92" s="3">
        <v>2360710</v>
      </c>
      <c r="Y92" s="3">
        <v>2345537</v>
      </c>
      <c r="Z92" s="3">
        <v>2379051</v>
      </c>
      <c r="AA92" s="3">
        <v>2387269</v>
      </c>
      <c r="AB92" s="3">
        <v>2386653</v>
      </c>
      <c r="AC92" s="3">
        <v>2360736</v>
      </c>
      <c r="AD92" s="3">
        <v>2269589</v>
      </c>
      <c r="AE92" s="3">
        <v>2192450</v>
      </c>
      <c r="AF92" s="3">
        <v>2253680</v>
      </c>
      <c r="AG92" s="3">
        <v>2290989</v>
      </c>
      <c r="AH92" s="3">
        <v>2348842</v>
      </c>
      <c r="AI92" s="3">
        <v>2241593</v>
      </c>
      <c r="AJ92" s="3">
        <v>2344315</v>
      </c>
      <c r="AK92" s="3">
        <v>2367332</v>
      </c>
      <c r="AL92" s="3">
        <v>2142903</v>
      </c>
      <c r="AM92" s="3">
        <v>2198384</v>
      </c>
      <c r="AN92" s="3">
        <v>2260502</v>
      </c>
      <c r="AO92" s="3">
        <v>2197582</v>
      </c>
      <c r="AP92" s="3">
        <v>2188679</v>
      </c>
      <c r="AQ92" s="3">
        <v>2235357</v>
      </c>
      <c r="AR92" s="3">
        <v>2207250</v>
      </c>
      <c r="AS92" s="3">
        <v>5117799</v>
      </c>
      <c r="AT92" s="3">
        <v>5137687</v>
      </c>
    </row>
    <row r="93" spans="1:46" x14ac:dyDescent="0.2">
      <c r="A93" s="2">
        <v>92</v>
      </c>
      <c r="B93" s="1" t="s">
        <v>225</v>
      </c>
      <c r="C93" s="1" t="s">
        <v>91</v>
      </c>
      <c r="Q93" s="2">
        <v>92</v>
      </c>
      <c r="R93" s="1" t="s">
        <v>91</v>
      </c>
      <c r="S93" s="3">
        <v>9550893</v>
      </c>
      <c r="T93" s="3">
        <v>9303342</v>
      </c>
      <c r="U93" s="3">
        <v>9772125</v>
      </c>
      <c r="V93" s="3">
        <v>9904380</v>
      </c>
      <c r="W93" s="3">
        <v>9794080</v>
      </c>
      <c r="X93" s="3">
        <v>9970109</v>
      </c>
      <c r="Y93" s="3">
        <v>10542100</v>
      </c>
      <c r="Z93" s="3">
        <v>10318917</v>
      </c>
      <c r="AA93" s="3">
        <v>10350480</v>
      </c>
      <c r="AB93" s="3">
        <v>10315838</v>
      </c>
      <c r="AC93" s="3">
        <v>10450871</v>
      </c>
      <c r="AD93" s="3">
        <v>11144325</v>
      </c>
      <c r="AE93" s="3">
        <v>11183979</v>
      </c>
      <c r="AF93" s="3">
        <v>11218883</v>
      </c>
      <c r="AG93" s="3">
        <v>11757832</v>
      </c>
      <c r="AH93" s="3">
        <v>12306641</v>
      </c>
      <c r="AI93" s="3">
        <v>12952874</v>
      </c>
      <c r="AJ93" s="3">
        <v>13719186</v>
      </c>
      <c r="AK93" s="3">
        <v>13877740</v>
      </c>
      <c r="AL93" s="3">
        <v>13894808</v>
      </c>
      <c r="AM93" s="3">
        <v>15192912</v>
      </c>
      <c r="AN93" s="3">
        <v>14852159</v>
      </c>
      <c r="AO93" s="3">
        <v>15001760</v>
      </c>
      <c r="AP93" s="3">
        <v>15522417</v>
      </c>
      <c r="AQ93" s="3">
        <v>14662172</v>
      </c>
      <c r="AR93" s="3">
        <v>13616223</v>
      </c>
      <c r="AS93" s="3">
        <v>13137906</v>
      </c>
      <c r="AT93" s="3">
        <v>13386733</v>
      </c>
    </row>
    <row r="94" spans="1:46" x14ac:dyDescent="0.2">
      <c r="A94" s="2">
        <v>93</v>
      </c>
      <c r="B94" s="1" t="s">
        <v>226</v>
      </c>
      <c r="C94" s="1" t="s">
        <v>92</v>
      </c>
      <c r="Q94" s="2">
        <v>93</v>
      </c>
      <c r="R94" s="1" t="s">
        <v>92</v>
      </c>
      <c r="S94" s="3">
        <v>1066471</v>
      </c>
      <c r="T94" s="3">
        <v>1061202</v>
      </c>
      <c r="U94" s="3">
        <v>1371896</v>
      </c>
      <c r="V94" s="3">
        <v>1409693</v>
      </c>
      <c r="W94" s="3">
        <v>1185724</v>
      </c>
      <c r="X94" s="3">
        <v>953074</v>
      </c>
      <c r="Y94" s="3">
        <v>0</v>
      </c>
      <c r="Z94" s="3">
        <v>349497</v>
      </c>
      <c r="AA94" s="3">
        <v>434305</v>
      </c>
      <c r="AB94" s="3">
        <v>580652</v>
      </c>
      <c r="AC94" s="3">
        <v>726718</v>
      </c>
      <c r="AD94" s="3">
        <v>753517</v>
      </c>
      <c r="AE94" s="3">
        <v>756063</v>
      </c>
      <c r="AF94" s="3">
        <v>754800</v>
      </c>
      <c r="AG94" s="3">
        <v>741203</v>
      </c>
      <c r="AH94" s="3">
        <v>904354</v>
      </c>
      <c r="AI94" s="3">
        <v>2442511</v>
      </c>
      <c r="AJ94" s="3">
        <v>2479058</v>
      </c>
      <c r="AK94" s="3">
        <v>2153289</v>
      </c>
      <c r="AL94" s="3">
        <v>2072358</v>
      </c>
      <c r="AM94" s="3">
        <v>1890619</v>
      </c>
      <c r="AN94" s="3">
        <v>2315071</v>
      </c>
      <c r="AO94" s="3">
        <v>2428098</v>
      </c>
      <c r="AP94" s="3">
        <v>2599431</v>
      </c>
      <c r="AQ94" s="3">
        <v>2827145</v>
      </c>
      <c r="AR94" s="3">
        <v>2611823</v>
      </c>
      <c r="AS94" s="3">
        <v>2670121</v>
      </c>
      <c r="AT94" s="3">
        <v>2000896</v>
      </c>
    </row>
    <row r="95" spans="1:46" x14ac:dyDescent="0.2">
      <c r="A95" s="2">
        <v>94</v>
      </c>
      <c r="B95" s="1" t="s">
        <v>227</v>
      </c>
      <c r="C95" s="1" t="s">
        <v>93</v>
      </c>
      <c r="Q95" s="2">
        <v>94</v>
      </c>
      <c r="R95" s="1" t="s">
        <v>93</v>
      </c>
      <c r="S95" s="3">
        <v>7380150</v>
      </c>
      <c r="T95" s="3">
        <v>8052796</v>
      </c>
      <c r="U95" s="3">
        <v>8734379</v>
      </c>
      <c r="V95" s="3">
        <v>8331122</v>
      </c>
      <c r="W95" s="3">
        <v>8275465</v>
      </c>
      <c r="X95" s="3">
        <v>8355075</v>
      </c>
      <c r="Y95" s="3">
        <v>7917720</v>
      </c>
      <c r="Z95" s="3">
        <v>7626041</v>
      </c>
      <c r="AA95" s="3">
        <v>7473982</v>
      </c>
      <c r="AB95" s="3">
        <v>7949999</v>
      </c>
      <c r="AC95" s="3">
        <v>8569189</v>
      </c>
      <c r="AD95" s="3">
        <v>8464566</v>
      </c>
      <c r="AE95" s="3">
        <v>7960173</v>
      </c>
      <c r="AF95" s="3">
        <v>7763068</v>
      </c>
      <c r="AG95" s="3">
        <v>8235609</v>
      </c>
      <c r="AH95" s="3">
        <v>8969326</v>
      </c>
      <c r="AI95" s="3">
        <v>9090045</v>
      </c>
      <c r="AJ95" s="3">
        <v>9298803</v>
      </c>
      <c r="AK95" s="3">
        <v>8687376</v>
      </c>
      <c r="AL95" s="3">
        <v>7712918</v>
      </c>
      <c r="AM95" s="3">
        <v>7967708</v>
      </c>
      <c r="AN95" s="3">
        <v>8277735</v>
      </c>
      <c r="AO95" s="3">
        <v>8396065</v>
      </c>
      <c r="AP95" s="3">
        <v>8568937</v>
      </c>
      <c r="AQ95" s="3">
        <v>8559590</v>
      </c>
      <c r="AR95" s="3">
        <v>8176302</v>
      </c>
      <c r="AS95" s="3">
        <v>7950302</v>
      </c>
      <c r="AT95" s="3">
        <v>7896206</v>
      </c>
    </row>
    <row r="96" spans="1:46" x14ac:dyDescent="0.2">
      <c r="A96" s="2">
        <v>95</v>
      </c>
      <c r="B96" s="1" t="s">
        <v>228</v>
      </c>
      <c r="C96" s="1" t="s">
        <v>94</v>
      </c>
      <c r="Q96" s="2">
        <v>95</v>
      </c>
      <c r="R96" s="1" t="s">
        <v>94</v>
      </c>
      <c r="S96" s="3">
        <v>3474913</v>
      </c>
      <c r="T96" s="3">
        <v>3723678</v>
      </c>
      <c r="U96" s="3">
        <v>3844039</v>
      </c>
      <c r="V96" s="3">
        <v>3673318</v>
      </c>
      <c r="W96" s="3">
        <v>3720248</v>
      </c>
      <c r="X96" s="3">
        <v>3396640</v>
      </c>
      <c r="Y96" s="3">
        <v>3370457</v>
      </c>
      <c r="Z96" s="3">
        <v>3301700</v>
      </c>
      <c r="AA96" s="3">
        <v>3145434</v>
      </c>
      <c r="AB96" s="3">
        <v>3294084</v>
      </c>
      <c r="AC96" s="3">
        <v>3165633</v>
      </c>
      <c r="AD96" s="3">
        <v>2931867</v>
      </c>
      <c r="AE96" s="3">
        <v>2760180</v>
      </c>
      <c r="AF96" s="3">
        <v>2861524</v>
      </c>
      <c r="AG96" s="3">
        <v>2845090</v>
      </c>
      <c r="AH96" s="3">
        <v>2982162</v>
      </c>
      <c r="AI96" s="3">
        <v>2899678</v>
      </c>
      <c r="AJ96" s="3">
        <v>2906505</v>
      </c>
      <c r="AK96" s="3">
        <v>3089575</v>
      </c>
      <c r="AL96" s="3">
        <v>2814969</v>
      </c>
      <c r="AM96" s="3">
        <v>3087886</v>
      </c>
      <c r="AN96" s="3">
        <v>3513549</v>
      </c>
      <c r="AO96" s="3">
        <v>3490281</v>
      </c>
      <c r="AP96" s="3">
        <v>3443755</v>
      </c>
      <c r="AQ96" s="3">
        <v>3432252</v>
      </c>
      <c r="AR96" s="3">
        <v>3215240</v>
      </c>
      <c r="AS96" s="3">
        <v>2795800</v>
      </c>
      <c r="AT96" s="3">
        <v>2650383</v>
      </c>
    </row>
    <row r="97" spans="1:46" x14ac:dyDescent="0.2">
      <c r="A97" s="2">
        <v>96</v>
      </c>
      <c r="B97" s="1" t="s">
        <v>229</v>
      </c>
      <c r="C97" s="1" t="s">
        <v>95</v>
      </c>
      <c r="Q97" s="2">
        <v>96</v>
      </c>
      <c r="R97" s="1" t="s">
        <v>95</v>
      </c>
      <c r="S97" s="3">
        <v>7601690</v>
      </c>
      <c r="T97" s="3">
        <v>7428411</v>
      </c>
      <c r="U97" s="3">
        <v>7950775</v>
      </c>
      <c r="V97" s="3">
        <v>7968287</v>
      </c>
      <c r="W97" s="3">
        <v>7983064</v>
      </c>
      <c r="X97" s="3">
        <v>8362417</v>
      </c>
      <c r="Y97" s="3">
        <v>8698067</v>
      </c>
      <c r="Z97" s="3">
        <v>8467496</v>
      </c>
      <c r="AA97" s="3">
        <v>8602784</v>
      </c>
      <c r="AB97" s="3">
        <v>9009765</v>
      </c>
      <c r="AC97" s="3">
        <v>8887170</v>
      </c>
      <c r="AD97" s="3">
        <v>8045998</v>
      </c>
      <c r="AE97" s="3">
        <v>8061642</v>
      </c>
      <c r="AF97" s="3">
        <v>8299300</v>
      </c>
      <c r="AG97" s="3">
        <v>8280757</v>
      </c>
      <c r="AH97" s="3">
        <v>9066485</v>
      </c>
      <c r="AI97" s="3">
        <v>10110368</v>
      </c>
      <c r="AJ97" s="3">
        <v>11851256</v>
      </c>
      <c r="AK97" s="3">
        <v>11884241</v>
      </c>
      <c r="AL97" s="3">
        <v>11436200</v>
      </c>
      <c r="AM97" s="3">
        <v>11550354</v>
      </c>
      <c r="AN97" s="3">
        <v>11771880</v>
      </c>
      <c r="AO97" s="3">
        <v>11811344</v>
      </c>
      <c r="AP97" s="3">
        <v>12045936</v>
      </c>
      <c r="AQ97" s="3">
        <v>11498777</v>
      </c>
      <c r="AR97" s="3">
        <v>10922108</v>
      </c>
      <c r="AS97" s="3">
        <v>10920193</v>
      </c>
      <c r="AT97" s="3">
        <v>10702358</v>
      </c>
    </row>
    <row r="98" spans="1:46" x14ac:dyDescent="0.2">
      <c r="A98" s="2">
        <v>97</v>
      </c>
      <c r="B98" s="1" t="s">
        <v>230</v>
      </c>
      <c r="C98" s="1" t="s">
        <v>96</v>
      </c>
      <c r="Q98" s="2">
        <v>97</v>
      </c>
      <c r="R98" s="1" t="s">
        <v>96</v>
      </c>
      <c r="S98" s="3">
        <v>1548656</v>
      </c>
      <c r="T98" s="3">
        <v>1548656</v>
      </c>
      <c r="U98" s="3">
        <v>1368635</v>
      </c>
      <c r="V98" s="3">
        <v>1367809</v>
      </c>
      <c r="W98" s="3">
        <v>1367809</v>
      </c>
      <c r="X98" s="3">
        <v>1162547</v>
      </c>
      <c r="Y98" s="3">
        <v>1162880</v>
      </c>
      <c r="Z98" s="3">
        <v>1161359</v>
      </c>
      <c r="AA98" s="3">
        <v>1389999</v>
      </c>
      <c r="AB98" s="3">
        <v>1389353</v>
      </c>
      <c r="AC98" s="3">
        <v>1362863</v>
      </c>
      <c r="AD98" s="3">
        <v>1361051</v>
      </c>
      <c r="AE98" s="3">
        <v>1308537</v>
      </c>
      <c r="AF98" s="3">
        <v>1709790</v>
      </c>
      <c r="AG98" s="3">
        <v>1636627</v>
      </c>
      <c r="AH98" s="3">
        <v>1743280</v>
      </c>
      <c r="AI98" s="3">
        <v>1363110</v>
      </c>
      <c r="AJ98" s="3">
        <v>1551435</v>
      </c>
      <c r="AK98" s="3">
        <v>1967046</v>
      </c>
      <c r="AL98" s="3">
        <v>1422963</v>
      </c>
      <c r="AM98" s="3">
        <v>1687284</v>
      </c>
      <c r="AN98" s="3">
        <v>2104269</v>
      </c>
      <c r="AO98" s="3">
        <v>1729802</v>
      </c>
      <c r="AP98" s="3">
        <v>1856345</v>
      </c>
      <c r="AQ98" s="3">
        <v>1781159</v>
      </c>
      <c r="AR98" s="3">
        <v>1715112</v>
      </c>
      <c r="AS98" s="3">
        <v>1728773</v>
      </c>
      <c r="AT98" s="3">
        <v>1513939</v>
      </c>
    </row>
    <row r="99" spans="1:46" x14ac:dyDescent="0.2">
      <c r="A99" s="2">
        <v>98</v>
      </c>
      <c r="B99" s="1" t="s">
        <v>231</v>
      </c>
      <c r="C99" s="1" t="s">
        <v>97</v>
      </c>
      <c r="Q99" s="2">
        <v>98</v>
      </c>
      <c r="R99" s="1" t="s">
        <v>97</v>
      </c>
      <c r="S99" s="3">
        <v>2116116</v>
      </c>
      <c r="T99" s="3">
        <v>2126168</v>
      </c>
      <c r="U99" s="3">
        <v>1675033</v>
      </c>
      <c r="V99" s="3">
        <v>1622374</v>
      </c>
      <c r="W99" s="3">
        <v>1346240</v>
      </c>
      <c r="X99" s="3">
        <v>1323338</v>
      </c>
      <c r="Y99" s="3">
        <v>1545737</v>
      </c>
      <c r="Z99" s="3">
        <v>1451376</v>
      </c>
      <c r="AA99" s="3">
        <v>1365177</v>
      </c>
      <c r="AB99" s="3">
        <v>1234398</v>
      </c>
      <c r="AC99" s="3">
        <v>1349804</v>
      </c>
      <c r="AD99" s="3">
        <v>1067569</v>
      </c>
      <c r="AE99" s="3">
        <v>962992</v>
      </c>
      <c r="AF99" s="3">
        <v>908364</v>
      </c>
      <c r="AG99" s="3">
        <v>940201</v>
      </c>
      <c r="AH99" s="3">
        <v>955048</v>
      </c>
      <c r="AI99" s="3">
        <v>879257</v>
      </c>
      <c r="AJ99" s="3">
        <v>930412</v>
      </c>
      <c r="AK99" s="3">
        <v>665437</v>
      </c>
      <c r="AL99" s="3">
        <v>634243</v>
      </c>
      <c r="AM99" s="3">
        <v>738964</v>
      </c>
      <c r="AN99" s="3">
        <v>764876</v>
      </c>
      <c r="AO99" s="3">
        <v>799605</v>
      </c>
      <c r="AP99" s="3">
        <v>806033</v>
      </c>
      <c r="AQ99" s="3">
        <v>809508</v>
      </c>
      <c r="AR99" s="3">
        <v>825392</v>
      </c>
      <c r="AS99" s="3">
        <v>754551</v>
      </c>
      <c r="AT99" s="3">
        <v>688685</v>
      </c>
    </row>
    <row r="100" spans="1:46" x14ac:dyDescent="0.2">
      <c r="A100" s="2">
        <v>99</v>
      </c>
      <c r="B100" s="1" t="s">
        <v>232</v>
      </c>
      <c r="C100" s="1" t="s">
        <v>98</v>
      </c>
      <c r="Q100" s="2">
        <v>99</v>
      </c>
      <c r="R100" s="1" t="s">
        <v>98</v>
      </c>
      <c r="S100" s="3">
        <v>5084569</v>
      </c>
      <c r="T100" s="3">
        <v>4862980</v>
      </c>
      <c r="U100" s="3">
        <v>4662815</v>
      </c>
      <c r="V100" s="3">
        <v>4278372</v>
      </c>
      <c r="W100" s="3">
        <v>3627227</v>
      </c>
      <c r="X100" s="3">
        <v>4696860</v>
      </c>
      <c r="Y100" s="3">
        <v>4527968</v>
      </c>
      <c r="Z100" s="3">
        <v>4538565</v>
      </c>
      <c r="AA100" s="3">
        <v>4934293</v>
      </c>
      <c r="AB100" s="3">
        <v>4882543</v>
      </c>
      <c r="AC100" s="3">
        <v>4838235</v>
      </c>
      <c r="AD100" s="3">
        <v>3919667</v>
      </c>
      <c r="AE100" s="3">
        <v>3861870</v>
      </c>
      <c r="AF100" s="3">
        <v>4079677</v>
      </c>
      <c r="AG100" s="3">
        <v>4599895</v>
      </c>
      <c r="AH100" s="3">
        <v>4561534</v>
      </c>
      <c r="AI100" s="3">
        <v>4393387</v>
      </c>
      <c r="AJ100" s="3">
        <v>4210904</v>
      </c>
      <c r="AK100" s="3">
        <v>3629670</v>
      </c>
      <c r="AL100" s="3">
        <v>3356545</v>
      </c>
      <c r="AM100" s="3">
        <v>3388438</v>
      </c>
      <c r="AN100" s="3">
        <v>3369008</v>
      </c>
      <c r="AO100" s="3">
        <v>2619663</v>
      </c>
      <c r="AP100" s="3">
        <v>2611767</v>
      </c>
      <c r="AQ100" s="3">
        <v>2573900</v>
      </c>
      <c r="AR100" s="3">
        <v>2596396</v>
      </c>
      <c r="AS100" s="3">
        <v>2460943</v>
      </c>
      <c r="AT100" s="3">
        <v>2442373</v>
      </c>
    </row>
    <row r="101" spans="1:46" x14ac:dyDescent="0.2">
      <c r="A101" s="2">
        <v>100</v>
      </c>
      <c r="B101" s="1" t="s">
        <v>233</v>
      </c>
      <c r="C101" s="1" t="s">
        <v>99</v>
      </c>
      <c r="Q101" s="2">
        <v>100</v>
      </c>
      <c r="R101" s="1" t="s">
        <v>99</v>
      </c>
      <c r="S101" s="3">
        <v>2286794</v>
      </c>
      <c r="T101" s="3">
        <v>2478719</v>
      </c>
      <c r="U101" s="3">
        <v>2182500</v>
      </c>
      <c r="V101" s="3">
        <v>2333407</v>
      </c>
      <c r="W101" s="3">
        <v>2607155</v>
      </c>
      <c r="X101" s="3">
        <v>2483994</v>
      </c>
      <c r="Y101" s="3">
        <v>2366479</v>
      </c>
      <c r="Z101" s="3">
        <v>2337712</v>
      </c>
      <c r="AA101" s="3">
        <v>2459987</v>
      </c>
      <c r="AB101" s="3">
        <v>2410355</v>
      </c>
      <c r="AC101" s="3">
        <v>2516166</v>
      </c>
      <c r="AD101" s="3">
        <v>2420889</v>
      </c>
      <c r="AE101" s="3">
        <v>2429733</v>
      </c>
      <c r="AF101" s="3">
        <v>2405598</v>
      </c>
      <c r="AG101" s="3">
        <v>2529157</v>
      </c>
      <c r="AH101" s="3">
        <v>3087641</v>
      </c>
      <c r="AI101" s="3">
        <v>2947412</v>
      </c>
      <c r="AJ101" s="3">
        <v>3190648</v>
      </c>
      <c r="AK101" s="3">
        <v>3142078</v>
      </c>
      <c r="AL101" s="3">
        <v>3061540</v>
      </c>
      <c r="AM101" s="3">
        <v>3213487</v>
      </c>
      <c r="AN101" s="3">
        <v>3235026</v>
      </c>
      <c r="AO101" s="3">
        <v>3163617</v>
      </c>
      <c r="AP101" s="3">
        <v>3075268</v>
      </c>
      <c r="AQ101" s="3">
        <v>3068821</v>
      </c>
      <c r="AR101" s="3">
        <v>3081588</v>
      </c>
      <c r="AS101" s="3">
        <v>2928319</v>
      </c>
      <c r="AT101" s="3">
        <v>2684216</v>
      </c>
    </row>
    <row r="102" spans="1:46" x14ac:dyDescent="0.2">
      <c r="A102" s="1">
        <v>110</v>
      </c>
      <c r="B102" s="1" t="s">
        <v>318</v>
      </c>
      <c r="C102" s="1" t="s">
        <v>318</v>
      </c>
      <c r="Q102" s="1">
        <v>110</v>
      </c>
      <c r="R102" s="1" t="s">
        <v>318</v>
      </c>
      <c r="S102" s="1">
        <v>3637408</v>
      </c>
      <c r="T102" s="1">
        <v>4855980</v>
      </c>
      <c r="U102" s="1">
        <v>5379147</v>
      </c>
      <c r="V102" s="1">
        <v>5789604</v>
      </c>
      <c r="W102" s="1">
        <v>6198640</v>
      </c>
      <c r="X102" s="1">
        <v>6232925</v>
      </c>
      <c r="Y102" s="1">
        <v>6250346</v>
      </c>
      <c r="Z102" s="1">
        <v>6677311</v>
      </c>
      <c r="AA102" s="1">
        <v>7252189</v>
      </c>
      <c r="AB102" s="1">
        <v>7486395</v>
      </c>
      <c r="AC102" s="1">
        <v>7981907</v>
      </c>
      <c r="AD102" s="1">
        <v>9584979</v>
      </c>
      <c r="AE102" s="1">
        <v>10002784</v>
      </c>
      <c r="AF102" s="1">
        <v>10309429</v>
      </c>
      <c r="AG102" s="1">
        <v>11469879</v>
      </c>
      <c r="AH102" s="1">
        <v>11711427</v>
      </c>
      <c r="AI102" s="3">
        <v>11977857</v>
      </c>
      <c r="AJ102" s="3">
        <v>12839863</v>
      </c>
      <c r="AK102" s="3">
        <v>14947638</v>
      </c>
      <c r="AL102" s="3">
        <v>14165507</v>
      </c>
      <c r="AM102" s="3">
        <v>14723733</v>
      </c>
      <c r="AN102" s="3">
        <v>15430854</v>
      </c>
      <c r="AO102" s="3">
        <v>15717887</v>
      </c>
      <c r="AP102" s="3">
        <v>15739499</v>
      </c>
      <c r="AQ102" s="3">
        <v>15193673</v>
      </c>
      <c r="AR102" s="3">
        <v>14624264</v>
      </c>
      <c r="AS102" s="3">
        <v>14656500</v>
      </c>
      <c r="AT102" s="3">
        <v>14098468</v>
      </c>
    </row>
    <row r="103" spans="1:46" ht="16" customHeight="1" x14ac:dyDescent="0.2">
      <c r="R103" s="1" t="s">
        <v>132</v>
      </c>
      <c r="S103" s="4" t="s">
        <v>100</v>
      </c>
      <c r="T103" s="4" t="s">
        <v>101</v>
      </c>
      <c r="U103" s="4" t="s">
        <v>102</v>
      </c>
      <c r="V103" s="4" t="s">
        <v>103</v>
      </c>
      <c r="W103" s="4" t="s">
        <v>104</v>
      </c>
      <c r="X103" s="4" t="s">
        <v>105</v>
      </c>
      <c r="Y103" s="4" t="s">
        <v>106</v>
      </c>
      <c r="Z103" s="4" t="s">
        <v>107</v>
      </c>
      <c r="AA103" s="4" t="s">
        <v>108</v>
      </c>
      <c r="AB103" s="4" t="s">
        <v>109</v>
      </c>
      <c r="AC103" s="4" t="s">
        <v>110</v>
      </c>
      <c r="AD103" s="4" t="s">
        <v>111</v>
      </c>
      <c r="AE103" s="4" t="s">
        <v>112</v>
      </c>
      <c r="AF103" s="4" t="s">
        <v>113</v>
      </c>
      <c r="AG103" s="4" t="s">
        <v>114</v>
      </c>
      <c r="AH103" s="4" t="s">
        <v>115</v>
      </c>
      <c r="AI103" s="4" t="s">
        <v>116</v>
      </c>
      <c r="AJ103" s="4" t="s">
        <v>117</v>
      </c>
      <c r="AK103" s="4" t="s">
        <v>118</v>
      </c>
      <c r="AL103" s="4" t="s">
        <v>119</v>
      </c>
      <c r="AM103" s="5" t="s">
        <v>120</v>
      </c>
      <c r="AN103" s="5" t="s">
        <v>121</v>
      </c>
      <c r="AO103" s="5" t="s">
        <v>122</v>
      </c>
      <c r="AP103" s="5" t="s">
        <v>123</v>
      </c>
      <c r="AQ103" s="5" t="s">
        <v>124</v>
      </c>
      <c r="AR103" s="5" t="s">
        <v>125</v>
      </c>
      <c r="AS103" s="5" t="s">
        <v>126</v>
      </c>
      <c r="AT103" s="6">
        <v>2018</v>
      </c>
    </row>
    <row r="104" spans="1:46" x14ac:dyDescent="0.2">
      <c r="Q104" s="2">
        <v>1</v>
      </c>
      <c r="R104" s="1" t="s">
        <v>0</v>
      </c>
      <c r="S104" s="3">
        <v>14795180516</v>
      </c>
      <c r="T104" s="3">
        <v>14908658155</v>
      </c>
      <c r="U104" s="3">
        <v>13836374232</v>
      </c>
      <c r="V104" s="3">
        <v>14957466967</v>
      </c>
      <c r="W104" s="3">
        <v>15362326613</v>
      </c>
      <c r="X104" s="3">
        <v>16252761908</v>
      </c>
      <c r="Y104" s="3">
        <v>16263576228</v>
      </c>
      <c r="Z104" s="3">
        <v>16956594162</v>
      </c>
      <c r="AA104" s="3">
        <v>17670742217</v>
      </c>
      <c r="AB104" s="3">
        <v>18647543713</v>
      </c>
      <c r="AC104" s="3">
        <v>18989558999</v>
      </c>
      <c r="AD104" s="3">
        <v>18739317861</v>
      </c>
      <c r="AE104" s="3">
        <v>18429061523</v>
      </c>
      <c r="AF104" s="3">
        <v>18994534182</v>
      </c>
      <c r="AG104" s="3">
        <v>18749930886</v>
      </c>
      <c r="AH104" s="3">
        <v>19868473630</v>
      </c>
      <c r="AI104" s="3">
        <v>21502705169</v>
      </c>
      <c r="AJ104" s="3">
        <v>21742050409</v>
      </c>
      <c r="AK104" s="3">
        <v>21787623947</v>
      </c>
      <c r="AL104" s="3">
        <v>21285612021</v>
      </c>
      <c r="AM104" s="3">
        <v>22390728048</v>
      </c>
      <c r="AN104" s="3">
        <v>22075464874</v>
      </c>
      <c r="AO104" s="3">
        <v>23135968873</v>
      </c>
      <c r="AP104" s="3">
        <v>23367608382</v>
      </c>
      <c r="AQ104" s="3">
        <v>22139855400</v>
      </c>
      <c r="AR104" s="3">
        <v>23281449991</v>
      </c>
      <c r="AS104" s="3">
        <v>23213055652</v>
      </c>
    </row>
    <row r="105" spans="1:46" x14ac:dyDescent="0.2">
      <c r="Q105" s="2">
        <v>2</v>
      </c>
      <c r="R105" s="1" t="s">
        <v>1</v>
      </c>
      <c r="S105" s="3">
        <v>2230748711</v>
      </c>
      <c r="T105" s="3">
        <v>2144124187</v>
      </c>
      <c r="U105" s="3">
        <v>2082915581</v>
      </c>
      <c r="V105" s="3">
        <v>2129687554</v>
      </c>
      <c r="W105" s="3">
        <v>2049126700</v>
      </c>
      <c r="X105" s="3">
        <v>2168734936</v>
      </c>
      <c r="Y105" s="3">
        <v>2257155922</v>
      </c>
      <c r="Z105" s="3">
        <v>2364840000</v>
      </c>
      <c r="AA105" s="3">
        <v>2271051750</v>
      </c>
      <c r="AB105" s="3">
        <v>2392528727</v>
      </c>
      <c r="AC105" s="3">
        <v>2603144421</v>
      </c>
      <c r="AD105" s="3">
        <v>2828528263</v>
      </c>
      <c r="AE105" s="3">
        <v>2817639984</v>
      </c>
      <c r="AF105" s="3">
        <v>2790328126</v>
      </c>
      <c r="AG105" s="3">
        <v>2981188203</v>
      </c>
      <c r="AH105" s="3">
        <v>3160801856</v>
      </c>
      <c r="AI105" s="3">
        <v>3220185306</v>
      </c>
      <c r="AJ105" s="3">
        <v>3342875605</v>
      </c>
      <c r="AK105" s="3">
        <v>3448545636</v>
      </c>
      <c r="AL105" s="3">
        <v>3384795621</v>
      </c>
      <c r="AM105" s="3">
        <v>3349642573</v>
      </c>
      <c r="AN105" s="3">
        <v>3493119919</v>
      </c>
      <c r="AO105" s="3">
        <v>3559138973</v>
      </c>
      <c r="AP105" s="3">
        <v>3551161053</v>
      </c>
      <c r="AQ105" s="3">
        <v>3413456410</v>
      </c>
      <c r="AR105" s="3">
        <v>3303993693</v>
      </c>
      <c r="AS105" s="3">
        <v>3160150019</v>
      </c>
    </row>
    <row r="106" spans="1:46" x14ac:dyDescent="0.2">
      <c r="Q106" s="2">
        <v>3</v>
      </c>
      <c r="R106" s="1" t="s">
        <v>2</v>
      </c>
      <c r="S106" s="3">
        <v>3505716719</v>
      </c>
      <c r="T106" s="3">
        <v>3382486898</v>
      </c>
      <c r="U106" s="3">
        <v>3336312490</v>
      </c>
      <c r="V106" s="3">
        <v>3407607585</v>
      </c>
      <c r="W106" s="3">
        <v>3318992616</v>
      </c>
      <c r="X106" s="3">
        <v>3312395222</v>
      </c>
      <c r="Y106" s="3">
        <v>3401726642</v>
      </c>
      <c r="Z106" s="3">
        <v>3536922668</v>
      </c>
      <c r="AA106" s="3">
        <v>3536776442</v>
      </c>
      <c r="AB106" s="3">
        <v>3724252971</v>
      </c>
      <c r="AC106" s="3">
        <v>3711223264</v>
      </c>
      <c r="AD106" s="3">
        <v>3699985490</v>
      </c>
      <c r="AE106" s="3">
        <v>3678996329</v>
      </c>
      <c r="AF106" s="3">
        <v>3751324775</v>
      </c>
      <c r="AG106" s="3">
        <v>3872401242</v>
      </c>
      <c r="AH106" s="3">
        <v>3943229083</v>
      </c>
      <c r="AI106" s="3">
        <v>4025080075</v>
      </c>
      <c r="AJ106" s="3">
        <v>4148215821</v>
      </c>
      <c r="AK106" s="3">
        <v>3985665319</v>
      </c>
      <c r="AL106" s="3">
        <v>3979506598</v>
      </c>
      <c r="AM106" s="3">
        <v>4155051878</v>
      </c>
      <c r="AN106" s="3">
        <v>4347081703</v>
      </c>
      <c r="AO106" s="3">
        <v>4239202670</v>
      </c>
      <c r="AP106" s="3">
        <v>4205942494</v>
      </c>
      <c r="AQ106" s="3">
        <v>4173254897</v>
      </c>
      <c r="AR106" s="3">
        <v>4083055491</v>
      </c>
      <c r="AS106" s="3">
        <v>3935092972</v>
      </c>
    </row>
    <row r="107" spans="1:46" x14ac:dyDescent="0.2">
      <c r="Q107" s="2">
        <v>4</v>
      </c>
      <c r="R107" s="1" t="s">
        <v>3</v>
      </c>
      <c r="S107" s="3">
        <v>519322063</v>
      </c>
      <c r="T107" s="3">
        <v>553393381</v>
      </c>
      <c r="U107" s="3">
        <v>640708517</v>
      </c>
      <c r="V107" s="3">
        <v>614157400</v>
      </c>
      <c r="W107" s="3">
        <v>599485461</v>
      </c>
      <c r="X107" s="3">
        <v>571854008</v>
      </c>
      <c r="Y107" s="3">
        <v>585090268</v>
      </c>
      <c r="Z107" s="3">
        <v>613426866</v>
      </c>
      <c r="AA107" s="3">
        <v>634139686</v>
      </c>
      <c r="AB107" s="3">
        <v>628333989</v>
      </c>
      <c r="AC107" s="3">
        <v>667748814</v>
      </c>
      <c r="AD107" s="3">
        <v>658275193</v>
      </c>
      <c r="AE107" s="3">
        <v>691312507</v>
      </c>
      <c r="AF107" s="3">
        <v>739220751</v>
      </c>
      <c r="AG107" s="3">
        <v>787825496</v>
      </c>
      <c r="AH107" s="3">
        <v>822049724</v>
      </c>
      <c r="AI107" s="3">
        <v>972537557</v>
      </c>
      <c r="AJ107" s="3">
        <v>1000245779</v>
      </c>
      <c r="AK107" s="3">
        <v>932026704</v>
      </c>
      <c r="AL107" s="3">
        <v>911871783</v>
      </c>
      <c r="AM107" s="3">
        <v>963376455</v>
      </c>
      <c r="AN107" s="3">
        <v>1022418440</v>
      </c>
      <c r="AO107" s="3">
        <v>1054759610</v>
      </c>
      <c r="AP107" s="3">
        <v>1052359352</v>
      </c>
      <c r="AQ107" s="3">
        <v>1034105320</v>
      </c>
      <c r="AR107" s="3">
        <v>932441415</v>
      </c>
      <c r="AS107" s="3">
        <v>914163905</v>
      </c>
    </row>
    <row r="108" spans="1:46" x14ac:dyDescent="0.2">
      <c r="Q108" s="2">
        <v>5</v>
      </c>
      <c r="R108" s="1" t="s">
        <v>4</v>
      </c>
      <c r="S108" s="3">
        <v>1457801001</v>
      </c>
      <c r="T108" s="3">
        <v>1400096929</v>
      </c>
      <c r="U108" s="3">
        <v>1386089438</v>
      </c>
      <c r="V108" s="3">
        <v>1458021619</v>
      </c>
      <c r="W108" s="3">
        <v>1405342910</v>
      </c>
      <c r="X108" s="3">
        <v>1407510307</v>
      </c>
      <c r="Y108" s="3">
        <v>1450927874</v>
      </c>
      <c r="Z108" s="3">
        <v>1366149239</v>
      </c>
      <c r="AA108" s="3">
        <v>1488066168</v>
      </c>
      <c r="AB108" s="3">
        <v>1539719944</v>
      </c>
      <c r="AC108" s="3">
        <v>1481545056</v>
      </c>
      <c r="AD108" s="3">
        <v>1488658429</v>
      </c>
      <c r="AE108" s="3">
        <v>1522602488</v>
      </c>
      <c r="AF108" s="3">
        <v>1606740060</v>
      </c>
      <c r="AG108" s="3">
        <v>1648891520</v>
      </c>
      <c r="AH108" s="3">
        <v>1614026918</v>
      </c>
      <c r="AI108" s="3">
        <v>1600264749</v>
      </c>
      <c r="AJ108" s="3">
        <v>1726824377</v>
      </c>
      <c r="AK108" s="3">
        <v>1743944673</v>
      </c>
      <c r="AL108" s="3">
        <v>1760144665</v>
      </c>
      <c r="AM108" s="3">
        <v>1837764216</v>
      </c>
      <c r="AN108" s="3">
        <v>1850306402</v>
      </c>
      <c r="AO108" s="3">
        <v>1807205100</v>
      </c>
      <c r="AP108" s="3">
        <v>1814782952</v>
      </c>
      <c r="AQ108" s="3">
        <v>1820065142</v>
      </c>
      <c r="AR108" s="3">
        <v>1856669371</v>
      </c>
      <c r="AS108" s="3">
        <v>1670333271</v>
      </c>
    </row>
    <row r="109" spans="1:46" x14ac:dyDescent="0.2">
      <c r="Q109" s="2">
        <v>6</v>
      </c>
      <c r="R109" s="1" t="s">
        <v>5</v>
      </c>
      <c r="S109" s="3">
        <v>329246030</v>
      </c>
      <c r="T109" s="3">
        <v>284769831</v>
      </c>
      <c r="U109" s="3">
        <v>283225325</v>
      </c>
      <c r="V109" s="3">
        <v>285256314</v>
      </c>
      <c r="W109" s="3">
        <v>273218198</v>
      </c>
      <c r="X109" s="3">
        <v>324453300</v>
      </c>
      <c r="Y109" s="3">
        <v>347706399</v>
      </c>
      <c r="Z109" s="3">
        <v>336540492</v>
      </c>
      <c r="AA109" s="3">
        <v>368968553</v>
      </c>
      <c r="AB109" s="3">
        <v>371808442</v>
      </c>
      <c r="AC109" s="3">
        <v>466581535</v>
      </c>
      <c r="AD109" s="3">
        <v>443242967</v>
      </c>
      <c r="AE109" s="3">
        <v>468321439</v>
      </c>
      <c r="AF109" s="3">
        <v>436105088</v>
      </c>
      <c r="AG109" s="3">
        <v>485825726</v>
      </c>
      <c r="AH109" s="3">
        <v>501712625</v>
      </c>
      <c r="AI109" s="3">
        <v>504570755</v>
      </c>
      <c r="AJ109" s="3">
        <v>489618318</v>
      </c>
      <c r="AK109" s="3">
        <v>450173084</v>
      </c>
      <c r="AL109" s="3">
        <v>445051453</v>
      </c>
      <c r="AM109" s="3">
        <v>499557367</v>
      </c>
      <c r="AN109" s="3">
        <v>537961393</v>
      </c>
      <c r="AO109" s="3">
        <v>530886816</v>
      </c>
      <c r="AP109" s="3">
        <v>537876327</v>
      </c>
      <c r="AQ109" s="3">
        <v>514704824</v>
      </c>
      <c r="AR109" s="3">
        <v>497660920</v>
      </c>
      <c r="AS109" s="3">
        <v>472841644</v>
      </c>
    </row>
    <row r="110" spans="1:46" x14ac:dyDescent="0.2">
      <c r="Q110" s="2">
        <v>7</v>
      </c>
      <c r="R110" s="1" t="s">
        <v>6</v>
      </c>
      <c r="S110" s="3">
        <v>461391705</v>
      </c>
      <c r="T110" s="3">
        <v>469091884</v>
      </c>
      <c r="U110" s="3">
        <v>487702877</v>
      </c>
      <c r="V110" s="3">
        <v>480366634</v>
      </c>
      <c r="W110" s="3">
        <v>447648858</v>
      </c>
      <c r="X110" s="3">
        <v>401444377</v>
      </c>
      <c r="Y110" s="3">
        <v>455364799</v>
      </c>
      <c r="Z110" s="3">
        <v>533530367</v>
      </c>
      <c r="AA110" s="3">
        <v>581534951</v>
      </c>
      <c r="AB110" s="3">
        <v>595523034</v>
      </c>
      <c r="AC110" s="3">
        <v>621650286</v>
      </c>
      <c r="AD110" s="3">
        <v>580507325</v>
      </c>
      <c r="AE110" s="3">
        <v>549307676</v>
      </c>
      <c r="AF110" s="3">
        <v>565113019</v>
      </c>
      <c r="AG110" s="3">
        <v>552020499</v>
      </c>
      <c r="AH110" s="3">
        <v>605236706</v>
      </c>
      <c r="AI110" s="3">
        <v>604634539</v>
      </c>
      <c r="AJ110" s="3">
        <v>632614760</v>
      </c>
      <c r="AK110" s="3">
        <v>593957278</v>
      </c>
      <c r="AL110" s="3">
        <v>555045288</v>
      </c>
      <c r="AM110" s="3">
        <v>540968099</v>
      </c>
      <c r="AN110" s="3">
        <v>539536554</v>
      </c>
      <c r="AO110" s="3">
        <v>580305337</v>
      </c>
      <c r="AP110" s="3">
        <v>613040113</v>
      </c>
      <c r="AQ110" s="3">
        <v>580206463</v>
      </c>
      <c r="AR110" s="3">
        <v>591091785</v>
      </c>
      <c r="AS110" s="3">
        <v>573152987</v>
      </c>
    </row>
    <row r="111" spans="1:46" x14ac:dyDescent="0.2">
      <c r="Q111" s="2">
        <v>8</v>
      </c>
      <c r="R111" s="1" t="s">
        <v>7</v>
      </c>
      <c r="S111" s="3">
        <v>1642029852</v>
      </c>
      <c r="T111" s="3">
        <v>1610731196</v>
      </c>
      <c r="U111" s="3">
        <v>1572741056</v>
      </c>
      <c r="V111" s="3">
        <v>1671337646</v>
      </c>
      <c r="W111" s="3">
        <v>1701218490</v>
      </c>
      <c r="X111" s="3">
        <v>1584432322</v>
      </c>
      <c r="Y111" s="3">
        <v>1632716967</v>
      </c>
      <c r="Z111" s="3">
        <v>1678967295</v>
      </c>
      <c r="AA111" s="3">
        <v>1702737365</v>
      </c>
      <c r="AB111" s="3">
        <v>1854111854</v>
      </c>
      <c r="AC111" s="3">
        <v>2054954303</v>
      </c>
      <c r="AD111" s="3">
        <v>2153062117</v>
      </c>
      <c r="AE111" s="3">
        <v>2188716366</v>
      </c>
      <c r="AF111" s="3">
        <v>2261363551</v>
      </c>
      <c r="AG111" s="3">
        <v>2189024364</v>
      </c>
      <c r="AH111" s="3">
        <v>2365781124</v>
      </c>
      <c r="AI111" s="3">
        <v>2374205352</v>
      </c>
      <c r="AJ111" s="3">
        <v>2499148437</v>
      </c>
      <c r="AK111" s="3">
        <v>2546001792</v>
      </c>
      <c r="AL111" s="3">
        <v>2518467603</v>
      </c>
      <c r="AM111" s="3">
        <v>2493041702</v>
      </c>
      <c r="AN111" s="3">
        <v>2484956592</v>
      </c>
      <c r="AO111" s="3">
        <v>2461785069</v>
      </c>
      <c r="AP111" s="3">
        <v>2452060055</v>
      </c>
      <c r="AQ111" s="3">
        <v>2536188185</v>
      </c>
      <c r="AR111" s="3">
        <v>2373731727</v>
      </c>
      <c r="AS111" s="3">
        <v>2187319914</v>
      </c>
    </row>
    <row r="112" spans="1:46" x14ac:dyDescent="0.2">
      <c r="Q112" s="2">
        <v>9</v>
      </c>
      <c r="R112" s="1" t="s">
        <v>8</v>
      </c>
      <c r="S112" s="3">
        <v>641948982</v>
      </c>
      <c r="T112" s="3">
        <v>595674547</v>
      </c>
      <c r="U112" s="3">
        <v>582035244</v>
      </c>
      <c r="V112" s="3">
        <v>617153532</v>
      </c>
      <c r="W112" s="3">
        <v>643941045</v>
      </c>
      <c r="X112" s="3">
        <v>688393884</v>
      </c>
      <c r="Y112" s="3">
        <v>834972208</v>
      </c>
      <c r="Z112" s="3">
        <v>765353985</v>
      </c>
      <c r="AA112" s="3">
        <v>808314605</v>
      </c>
      <c r="AB112" s="3">
        <v>803272245</v>
      </c>
      <c r="AC112" s="3">
        <v>874432746</v>
      </c>
      <c r="AD112" s="3">
        <v>856269089</v>
      </c>
      <c r="AE112" s="3">
        <v>779842459</v>
      </c>
      <c r="AF112" s="3">
        <v>802673613</v>
      </c>
      <c r="AG112" s="3">
        <v>811734128</v>
      </c>
      <c r="AH112" s="3">
        <v>889431459</v>
      </c>
      <c r="AI112" s="3">
        <v>911119657</v>
      </c>
      <c r="AJ112" s="3">
        <v>978009738</v>
      </c>
      <c r="AK112" s="3">
        <v>992241688</v>
      </c>
      <c r="AL112" s="3">
        <v>940294057</v>
      </c>
      <c r="AM112" s="3">
        <v>894719857</v>
      </c>
      <c r="AN112" s="3">
        <v>868235147</v>
      </c>
      <c r="AO112" s="3">
        <v>843493718</v>
      </c>
      <c r="AP112" s="3">
        <v>824825376</v>
      </c>
      <c r="AQ112" s="3">
        <v>864632447</v>
      </c>
      <c r="AR112" s="3">
        <v>867976161</v>
      </c>
      <c r="AS112" s="3">
        <v>832173267</v>
      </c>
    </row>
    <row r="113" spans="17:45" x14ac:dyDescent="0.2">
      <c r="Q113" s="2">
        <v>10</v>
      </c>
      <c r="R113" s="1" t="s">
        <v>9</v>
      </c>
      <c r="S113" s="3">
        <v>1242874747</v>
      </c>
      <c r="T113" s="3">
        <v>1245995751</v>
      </c>
      <c r="U113" s="3">
        <v>1317542272</v>
      </c>
      <c r="V113" s="3">
        <v>1400045569</v>
      </c>
      <c r="W113" s="3">
        <v>1422016083</v>
      </c>
      <c r="X113" s="3">
        <v>1392014562</v>
      </c>
      <c r="Y113" s="3">
        <v>1402175009</v>
      </c>
      <c r="Z113" s="3">
        <v>1581187779</v>
      </c>
      <c r="AA113" s="3">
        <v>1777673287</v>
      </c>
      <c r="AB113" s="3">
        <v>1709368314</v>
      </c>
      <c r="AC113" s="3">
        <v>1850226403</v>
      </c>
      <c r="AD113" s="3">
        <v>1851884141</v>
      </c>
      <c r="AE113" s="3">
        <v>1901765471</v>
      </c>
      <c r="AF113" s="3">
        <v>1888774305</v>
      </c>
      <c r="AG113" s="3">
        <v>1768274660</v>
      </c>
      <c r="AH113" s="3">
        <v>1796183781</v>
      </c>
      <c r="AI113" s="3">
        <v>1764515276</v>
      </c>
      <c r="AJ113" s="3">
        <v>1881251533</v>
      </c>
      <c r="AK113" s="3">
        <v>1883682721</v>
      </c>
      <c r="AL113" s="3">
        <v>1743153571</v>
      </c>
      <c r="AM113" s="3">
        <v>1887416582</v>
      </c>
      <c r="AN113" s="3">
        <v>1918451030</v>
      </c>
      <c r="AO113" s="3">
        <v>1877928507</v>
      </c>
      <c r="AP113" s="3">
        <v>1920409512</v>
      </c>
      <c r="AQ113" s="3">
        <v>1857065869</v>
      </c>
      <c r="AR113" s="3">
        <v>1887176620</v>
      </c>
      <c r="AS113" s="3">
        <v>1792713303</v>
      </c>
    </row>
    <row r="114" spans="17:45" x14ac:dyDescent="0.2">
      <c r="Q114" s="2">
        <v>11</v>
      </c>
      <c r="R114" s="1" t="s">
        <v>10</v>
      </c>
      <c r="S114" s="3">
        <v>421375181</v>
      </c>
      <c r="T114" s="3">
        <v>361222381</v>
      </c>
      <c r="U114" s="3">
        <v>333093639</v>
      </c>
      <c r="V114" s="3">
        <v>300636859</v>
      </c>
      <c r="W114" s="3">
        <v>289451545</v>
      </c>
      <c r="X114" s="3">
        <v>241068717</v>
      </c>
      <c r="Y114" s="3">
        <v>273972514</v>
      </c>
      <c r="Z114" s="3">
        <v>276284954</v>
      </c>
      <c r="AA114" s="3">
        <v>268815015</v>
      </c>
      <c r="AB114" s="3">
        <v>288366426</v>
      </c>
      <c r="AC114" s="3">
        <v>265774461</v>
      </c>
      <c r="AD114" s="3">
        <v>295046789</v>
      </c>
      <c r="AE114" s="3">
        <v>259256958</v>
      </c>
      <c r="AF114" s="3">
        <v>242781470</v>
      </c>
      <c r="AG114" s="3">
        <v>266707194</v>
      </c>
      <c r="AH114" s="3">
        <v>298743652</v>
      </c>
      <c r="AI114" s="3">
        <v>280064218</v>
      </c>
      <c r="AJ114" s="3">
        <v>286301210</v>
      </c>
      <c r="AK114" s="3">
        <v>304651869</v>
      </c>
      <c r="AL114" s="3">
        <v>314356387</v>
      </c>
      <c r="AM114" s="3">
        <v>267511301</v>
      </c>
      <c r="AN114" s="3">
        <v>281547092</v>
      </c>
      <c r="AO114" s="3">
        <v>267104774</v>
      </c>
      <c r="AP114" s="3">
        <v>249829539</v>
      </c>
      <c r="AQ114" s="3">
        <v>222616414</v>
      </c>
      <c r="AR114" s="3">
        <v>252876148</v>
      </c>
      <c r="AS114" s="3">
        <v>254377555</v>
      </c>
    </row>
    <row r="115" spans="17:45" x14ac:dyDescent="0.2">
      <c r="Q115" s="2">
        <v>12</v>
      </c>
      <c r="R115" s="1" t="s">
        <v>11</v>
      </c>
      <c r="S115" s="3">
        <v>16521151</v>
      </c>
      <c r="T115" s="3">
        <v>19121526</v>
      </c>
      <c r="U115" s="3">
        <v>23014135</v>
      </c>
      <c r="V115" s="3">
        <v>146391432</v>
      </c>
      <c r="W115" s="3">
        <v>157178959</v>
      </c>
      <c r="X115" s="3">
        <v>144732651</v>
      </c>
      <c r="Y115" s="3">
        <v>154596464</v>
      </c>
      <c r="Z115" s="3">
        <v>160678669</v>
      </c>
      <c r="AA115" s="3">
        <v>169257034</v>
      </c>
      <c r="AB115" s="3">
        <v>169417547</v>
      </c>
      <c r="AC115" s="3">
        <v>175607837</v>
      </c>
      <c r="AD115" s="3">
        <v>181861434</v>
      </c>
      <c r="AE115" s="3">
        <v>216391761</v>
      </c>
      <c r="AF115" s="3">
        <v>224274438</v>
      </c>
      <c r="AG115" s="3">
        <v>260189614</v>
      </c>
      <c r="AH115" s="3">
        <v>282589648</v>
      </c>
      <c r="AI115" s="3">
        <v>282913114</v>
      </c>
      <c r="AJ115" s="3">
        <v>315104844</v>
      </c>
      <c r="AK115" s="3">
        <v>374787752</v>
      </c>
      <c r="AL115" s="3">
        <v>338375300</v>
      </c>
      <c r="AM115" s="3">
        <v>334083806</v>
      </c>
      <c r="AN115" s="3">
        <v>353649755</v>
      </c>
      <c r="AO115" s="3">
        <v>371725916</v>
      </c>
      <c r="AP115" s="3">
        <v>365187403</v>
      </c>
      <c r="AQ115" s="3">
        <v>349667831</v>
      </c>
      <c r="AR115" s="3">
        <v>339024246</v>
      </c>
      <c r="AS115" s="3">
        <v>382449353</v>
      </c>
    </row>
    <row r="116" spans="17:45" x14ac:dyDescent="0.2">
      <c r="Q116" s="2">
        <v>13</v>
      </c>
      <c r="R116" s="1" t="s">
        <v>12</v>
      </c>
      <c r="S116" s="3">
        <v>2108194157</v>
      </c>
      <c r="T116" s="3">
        <v>2079558630</v>
      </c>
      <c r="U116" s="3">
        <v>2087323397</v>
      </c>
      <c r="V116" s="3">
        <v>2034940367</v>
      </c>
      <c r="W116" s="3">
        <v>1990521554</v>
      </c>
      <c r="X116" s="3">
        <v>2060509342</v>
      </c>
      <c r="Y116" s="3">
        <v>2081642625</v>
      </c>
      <c r="Z116" s="3">
        <v>2140369520</v>
      </c>
      <c r="AA116" s="3">
        <v>2204490300</v>
      </c>
      <c r="AB116" s="3">
        <v>2363912542</v>
      </c>
      <c r="AC116" s="3">
        <v>2493692711</v>
      </c>
      <c r="AD116" s="3">
        <v>2315401044</v>
      </c>
      <c r="AE116" s="3">
        <v>2203230274</v>
      </c>
      <c r="AF116" s="3">
        <v>2292983807</v>
      </c>
      <c r="AG116" s="3">
        <v>2345325624</v>
      </c>
      <c r="AH116" s="3">
        <v>2444606808</v>
      </c>
      <c r="AI116" s="3">
        <v>2521979253</v>
      </c>
      <c r="AJ116" s="3">
        <v>2607662172</v>
      </c>
      <c r="AK116" s="3">
        <v>2649409036</v>
      </c>
      <c r="AL116" s="3">
        <v>2552218017</v>
      </c>
      <c r="AM116" s="3">
        <v>2623062230</v>
      </c>
      <c r="AN116" s="3">
        <v>2725147807</v>
      </c>
      <c r="AO116" s="3">
        <v>2929406044</v>
      </c>
      <c r="AP116" s="3">
        <v>3002177155</v>
      </c>
      <c r="AQ116" s="3">
        <v>3213051333</v>
      </c>
      <c r="AR116" s="3">
        <v>3314803239</v>
      </c>
      <c r="AS116" s="3">
        <v>3145179549</v>
      </c>
    </row>
    <row r="117" spans="17:45" x14ac:dyDescent="0.2">
      <c r="Q117" s="2">
        <v>14</v>
      </c>
      <c r="R117" s="1" t="s">
        <v>13</v>
      </c>
      <c r="S117" s="3">
        <v>781461807</v>
      </c>
      <c r="T117" s="3">
        <v>865355395</v>
      </c>
      <c r="U117" s="3">
        <v>853076240</v>
      </c>
      <c r="V117" s="3">
        <v>761045284</v>
      </c>
      <c r="W117" s="3">
        <v>749327880</v>
      </c>
      <c r="X117" s="3">
        <v>837646846</v>
      </c>
      <c r="Y117" s="3">
        <v>894457761</v>
      </c>
      <c r="Z117" s="3">
        <v>867511877</v>
      </c>
      <c r="AA117" s="3">
        <v>903162839</v>
      </c>
      <c r="AB117" s="3">
        <v>938035311</v>
      </c>
      <c r="AC117" s="3">
        <v>940154201</v>
      </c>
      <c r="AD117" s="3">
        <v>912362510</v>
      </c>
      <c r="AE117" s="3">
        <v>1003800358</v>
      </c>
      <c r="AF117" s="3">
        <v>1015891839</v>
      </c>
      <c r="AG117" s="3">
        <v>1059502485</v>
      </c>
      <c r="AH117" s="3">
        <v>1106869625</v>
      </c>
      <c r="AI117" s="3">
        <v>1183628441</v>
      </c>
      <c r="AJ117" s="3">
        <v>1284726310</v>
      </c>
      <c r="AK117" s="3">
        <v>1231309541</v>
      </c>
      <c r="AL117" s="3">
        <v>1222286006</v>
      </c>
      <c r="AM117" s="3">
        <v>1273315713</v>
      </c>
      <c r="AN117" s="3">
        <v>1309272637</v>
      </c>
      <c r="AO117" s="3">
        <v>1361709886</v>
      </c>
      <c r="AP117" s="3">
        <v>1407502532</v>
      </c>
      <c r="AQ117" s="3">
        <v>1439038069</v>
      </c>
      <c r="AR117" s="3">
        <v>1468922363</v>
      </c>
      <c r="AS117" s="3">
        <v>1495869164</v>
      </c>
    </row>
    <row r="118" spans="17:45" x14ac:dyDescent="0.2">
      <c r="Q118" s="2">
        <v>15</v>
      </c>
      <c r="R118" s="1" t="s">
        <v>14</v>
      </c>
      <c r="S118" s="3">
        <v>397605914</v>
      </c>
      <c r="T118" s="3">
        <v>389440599</v>
      </c>
      <c r="U118" s="3">
        <v>375565929</v>
      </c>
      <c r="V118" s="3">
        <v>327009533</v>
      </c>
      <c r="W118" s="3">
        <v>336842660</v>
      </c>
      <c r="X118" s="3">
        <v>415006658</v>
      </c>
      <c r="Y118" s="3">
        <v>444721602</v>
      </c>
      <c r="Z118" s="3">
        <v>500293559</v>
      </c>
      <c r="AA118" s="3">
        <v>515242661</v>
      </c>
      <c r="AB118" s="3">
        <v>552541929</v>
      </c>
      <c r="AC118" s="3">
        <v>560116636</v>
      </c>
      <c r="AD118" s="3">
        <v>509427708</v>
      </c>
      <c r="AE118" s="3">
        <v>509195335</v>
      </c>
      <c r="AF118" s="3">
        <v>512939617</v>
      </c>
      <c r="AG118" s="3">
        <v>539484373</v>
      </c>
      <c r="AH118" s="3">
        <v>568308080</v>
      </c>
      <c r="AI118" s="3">
        <v>590951305</v>
      </c>
      <c r="AJ118" s="3">
        <v>579976823</v>
      </c>
      <c r="AK118" s="3">
        <v>631350432</v>
      </c>
      <c r="AL118" s="3">
        <v>568518820</v>
      </c>
      <c r="AM118" s="3">
        <v>584890119</v>
      </c>
      <c r="AN118" s="3">
        <v>611425137</v>
      </c>
      <c r="AO118" s="3">
        <v>582684259</v>
      </c>
      <c r="AP118" s="3">
        <v>650125137</v>
      </c>
      <c r="AQ118" s="3">
        <v>655819943</v>
      </c>
      <c r="AR118" s="3">
        <v>643838509</v>
      </c>
      <c r="AS118" s="3">
        <v>601285440</v>
      </c>
    </row>
    <row r="119" spans="17:45" x14ac:dyDescent="0.2">
      <c r="Q119" s="2">
        <v>16</v>
      </c>
      <c r="R119" s="1" t="s">
        <v>15</v>
      </c>
      <c r="S119" s="3">
        <v>253507486</v>
      </c>
      <c r="T119" s="3">
        <v>286341953</v>
      </c>
      <c r="U119" s="3">
        <v>286812046</v>
      </c>
      <c r="V119" s="3">
        <v>262923833</v>
      </c>
      <c r="W119" s="3">
        <v>253215438</v>
      </c>
      <c r="X119" s="3">
        <v>250367208</v>
      </c>
      <c r="Y119" s="3">
        <v>265870588</v>
      </c>
      <c r="Z119" s="3">
        <v>250695430</v>
      </c>
      <c r="AA119" s="3">
        <v>332779846</v>
      </c>
      <c r="AB119" s="3">
        <v>359500126</v>
      </c>
      <c r="AC119" s="3">
        <v>358190988</v>
      </c>
      <c r="AD119" s="3">
        <v>329324744</v>
      </c>
      <c r="AE119" s="3">
        <v>331120382</v>
      </c>
      <c r="AF119" s="3">
        <v>318719337</v>
      </c>
      <c r="AG119" s="3">
        <v>393472123</v>
      </c>
      <c r="AH119" s="3">
        <v>402625885</v>
      </c>
      <c r="AI119" s="3">
        <v>444559267</v>
      </c>
      <c r="AJ119" s="3">
        <v>490214756</v>
      </c>
      <c r="AK119" s="3">
        <v>431657792</v>
      </c>
      <c r="AL119" s="3">
        <v>488830831</v>
      </c>
      <c r="AM119" s="3">
        <v>468719235</v>
      </c>
      <c r="AN119" s="3">
        <v>476728098</v>
      </c>
      <c r="AO119" s="3">
        <v>473517424</v>
      </c>
      <c r="AP119" s="3">
        <v>495570292</v>
      </c>
      <c r="AQ119" s="3">
        <v>473326425</v>
      </c>
      <c r="AR119" s="3">
        <v>473896599</v>
      </c>
      <c r="AS119" s="3">
        <v>463609870</v>
      </c>
    </row>
    <row r="120" spans="17:45" x14ac:dyDescent="0.2">
      <c r="Q120" s="2">
        <v>17</v>
      </c>
      <c r="R120" s="1" t="s">
        <v>16</v>
      </c>
      <c r="S120" s="3">
        <v>98407479</v>
      </c>
      <c r="T120" s="3">
        <v>88749199</v>
      </c>
      <c r="U120" s="3">
        <v>91472020</v>
      </c>
      <c r="V120" s="3">
        <v>91581898</v>
      </c>
      <c r="W120" s="3">
        <v>92335829</v>
      </c>
      <c r="X120" s="3">
        <v>82345674</v>
      </c>
      <c r="Y120" s="3">
        <v>78556705</v>
      </c>
      <c r="Z120" s="3">
        <v>86823375</v>
      </c>
      <c r="AA120" s="3">
        <v>84592689</v>
      </c>
      <c r="AB120" s="3">
        <v>86633610</v>
      </c>
      <c r="AC120" s="3">
        <v>86410526</v>
      </c>
      <c r="AD120" s="3">
        <v>94318981</v>
      </c>
      <c r="AE120" s="3">
        <v>99682124</v>
      </c>
      <c r="AF120" s="3">
        <v>105780778</v>
      </c>
      <c r="AG120" s="3">
        <v>112461825</v>
      </c>
      <c r="AH120" s="3">
        <v>127311730</v>
      </c>
      <c r="AI120" s="3">
        <v>131410740</v>
      </c>
      <c r="AJ120" s="3">
        <v>142898466</v>
      </c>
      <c r="AK120" s="3">
        <v>138616522</v>
      </c>
      <c r="AL120" s="3">
        <v>138432179</v>
      </c>
      <c r="AM120" s="3">
        <v>163408175</v>
      </c>
      <c r="AN120" s="3">
        <v>163706094</v>
      </c>
      <c r="AO120" s="3">
        <v>163369014</v>
      </c>
      <c r="AP120" s="3">
        <v>161189514</v>
      </c>
      <c r="AQ120" s="3">
        <v>165288595</v>
      </c>
      <c r="AR120" s="3">
        <v>152719807</v>
      </c>
      <c r="AS120" s="3">
        <v>135937038</v>
      </c>
    </row>
    <row r="121" spans="17:45" x14ac:dyDescent="0.2">
      <c r="Q121" s="2">
        <v>18</v>
      </c>
      <c r="R121" s="1" t="s">
        <v>17</v>
      </c>
      <c r="S121" s="3">
        <v>274959797</v>
      </c>
      <c r="T121" s="3">
        <v>240549585</v>
      </c>
      <c r="U121" s="3">
        <v>237295392</v>
      </c>
      <c r="V121" s="3">
        <v>236265443</v>
      </c>
      <c r="W121" s="3">
        <v>264942401</v>
      </c>
      <c r="X121" s="3">
        <v>298159657</v>
      </c>
      <c r="Y121" s="3">
        <v>315416032</v>
      </c>
      <c r="Z121" s="3">
        <v>325252472</v>
      </c>
      <c r="AA121" s="3">
        <v>365481254</v>
      </c>
      <c r="AB121" s="3">
        <v>375145330</v>
      </c>
      <c r="AC121" s="3">
        <v>391143835</v>
      </c>
      <c r="AD121" s="3">
        <v>385040887</v>
      </c>
      <c r="AE121" s="3">
        <v>383171600</v>
      </c>
      <c r="AF121" s="3">
        <v>402450109</v>
      </c>
      <c r="AG121" s="3">
        <v>443218273</v>
      </c>
      <c r="AH121" s="3">
        <v>472644191</v>
      </c>
      <c r="AI121" s="3">
        <v>537960859</v>
      </c>
      <c r="AJ121" s="3">
        <v>554090840</v>
      </c>
      <c r="AK121" s="3">
        <v>528303623</v>
      </c>
      <c r="AL121" s="3">
        <v>538919448</v>
      </c>
      <c r="AM121" s="3">
        <v>574681631</v>
      </c>
      <c r="AN121" s="3">
        <v>594462306</v>
      </c>
      <c r="AO121" s="3">
        <v>620322891</v>
      </c>
      <c r="AP121" s="3">
        <v>606025897</v>
      </c>
      <c r="AQ121" s="3">
        <v>592350939</v>
      </c>
      <c r="AR121" s="3">
        <v>610812212</v>
      </c>
      <c r="AS121" s="3">
        <v>615953648</v>
      </c>
    </row>
    <row r="122" spans="17:45" x14ac:dyDescent="0.2">
      <c r="Q122" s="2">
        <v>19</v>
      </c>
      <c r="R122" s="1" t="s">
        <v>18</v>
      </c>
      <c r="S122" s="3">
        <v>489507061</v>
      </c>
      <c r="T122" s="3">
        <v>494146968</v>
      </c>
      <c r="U122" s="3">
        <v>534862919</v>
      </c>
      <c r="V122" s="3">
        <v>533514161</v>
      </c>
      <c r="W122" s="3">
        <v>524403700</v>
      </c>
      <c r="X122" s="3">
        <v>504246361</v>
      </c>
      <c r="Y122" s="3">
        <v>533207059</v>
      </c>
      <c r="Z122" s="3">
        <v>549915132</v>
      </c>
      <c r="AA122" s="3">
        <v>565427064</v>
      </c>
      <c r="AB122" s="3">
        <v>608874800</v>
      </c>
      <c r="AC122" s="3">
        <v>619240299</v>
      </c>
      <c r="AD122" s="3">
        <v>636973334</v>
      </c>
      <c r="AE122" s="3">
        <v>646253740</v>
      </c>
      <c r="AF122" s="3">
        <v>662791541</v>
      </c>
      <c r="AG122" s="3">
        <v>663755310</v>
      </c>
      <c r="AH122" s="3">
        <v>700223852</v>
      </c>
      <c r="AI122" s="3">
        <v>704140875</v>
      </c>
      <c r="AJ122" s="3">
        <v>771655948</v>
      </c>
      <c r="AK122" s="3">
        <v>824852757</v>
      </c>
      <c r="AL122" s="3">
        <v>790328082</v>
      </c>
      <c r="AM122" s="3">
        <v>733604543</v>
      </c>
      <c r="AN122" s="3">
        <v>827073404</v>
      </c>
      <c r="AO122" s="3">
        <v>856581402</v>
      </c>
      <c r="AP122" s="3">
        <v>804861530</v>
      </c>
      <c r="AQ122" s="3">
        <v>859708219</v>
      </c>
      <c r="AR122" s="3">
        <v>851979650</v>
      </c>
      <c r="AS122" s="3">
        <v>847320072</v>
      </c>
    </row>
    <row r="123" spans="17:45" x14ac:dyDescent="0.2">
      <c r="Q123" s="2">
        <v>20</v>
      </c>
      <c r="R123" s="1" t="s">
        <v>19</v>
      </c>
      <c r="S123" s="3">
        <v>187066587</v>
      </c>
      <c r="T123" s="3">
        <v>180806674</v>
      </c>
      <c r="U123" s="3">
        <v>184312840</v>
      </c>
      <c r="V123" s="3">
        <v>221832714</v>
      </c>
      <c r="W123" s="3">
        <v>211234558</v>
      </c>
      <c r="X123" s="3">
        <v>233634299</v>
      </c>
      <c r="Y123" s="3">
        <v>256333061</v>
      </c>
      <c r="Z123" s="3">
        <v>263051633</v>
      </c>
      <c r="AA123" s="3">
        <v>274005069</v>
      </c>
      <c r="AB123" s="3">
        <v>270587186</v>
      </c>
      <c r="AC123" s="3">
        <v>250730837</v>
      </c>
      <c r="AD123" s="3">
        <v>283760921</v>
      </c>
      <c r="AE123" s="3">
        <v>272095610</v>
      </c>
      <c r="AF123" s="3">
        <v>283928247</v>
      </c>
      <c r="AG123" s="3">
        <v>285731753</v>
      </c>
      <c r="AH123" s="3">
        <v>280442447</v>
      </c>
      <c r="AI123" s="3">
        <v>297433948</v>
      </c>
      <c r="AJ123" s="3">
        <v>315326526</v>
      </c>
      <c r="AK123" s="3">
        <v>320894639</v>
      </c>
      <c r="AL123" s="3">
        <v>277678431</v>
      </c>
      <c r="AM123" s="3">
        <v>306165781</v>
      </c>
      <c r="AN123" s="3">
        <v>338138821</v>
      </c>
      <c r="AO123" s="3">
        <v>340414598</v>
      </c>
      <c r="AP123" s="3">
        <v>337099176</v>
      </c>
      <c r="AQ123" s="3">
        <v>313232600</v>
      </c>
      <c r="AR123" s="3">
        <v>293982440</v>
      </c>
      <c r="AS123" s="3">
        <v>270200598</v>
      </c>
    </row>
    <row r="124" spans="17:45" x14ac:dyDescent="0.2">
      <c r="Q124" s="2">
        <v>21</v>
      </c>
      <c r="R124" s="1" t="s">
        <v>20</v>
      </c>
      <c r="S124" s="3">
        <v>94088265</v>
      </c>
      <c r="T124" s="3">
        <v>92598402</v>
      </c>
      <c r="U124" s="3">
        <v>94715558</v>
      </c>
      <c r="V124" s="3">
        <v>267548805</v>
      </c>
      <c r="W124" s="3">
        <v>330098236</v>
      </c>
      <c r="X124" s="3">
        <v>301567133</v>
      </c>
      <c r="Y124" s="3">
        <v>337568857</v>
      </c>
      <c r="Z124" s="3">
        <v>345692575</v>
      </c>
      <c r="AA124" s="3">
        <v>364956119</v>
      </c>
      <c r="AB124" s="3">
        <v>322268255</v>
      </c>
      <c r="AC124" s="3">
        <v>308626309</v>
      </c>
      <c r="AD124" s="3">
        <v>326762256</v>
      </c>
      <c r="AE124" s="3">
        <v>277768808</v>
      </c>
      <c r="AF124" s="3">
        <v>386988537</v>
      </c>
      <c r="AG124" s="3">
        <v>352972672</v>
      </c>
      <c r="AH124" s="3">
        <v>305698201</v>
      </c>
      <c r="AI124" s="3">
        <v>273796504</v>
      </c>
      <c r="AJ124" s="3">
        <v>264342029</v>
      </c>
      <c r="AK124" s="3">
        <v>299236592</v>
      </c>
      <c r="AL124" s="3">
        <v>285640363</v>
      </c>
      <c r="AM124" s="3">
        <v>289217083</v>
      </c>
      <c r="AN124" s="3">
        <v>260618791</v>
      </c>
      <c r="AO124" s="3">
        <v>237486099</v>
      </c>
      <c r="AP124" s="3">
        <v>248369276</v>
      </c>
      <c r="AQ124" s="3">
        <v>224157854</v>
      </c>
      <c r="AR124" s="3">
        <v>186373799</v>
      </c>
      <c r="AS124" s="3">
        <v>140947103</v>
      </c>
    </row>
    <row r="125" spans="17:45" x14ac:dyDescent="0.2">
      <c r="Q125" s="2">
        <v>22</v>
      </c>
      <c r="R125" s="1" t="s">
        <v>21</v>
      </c>
      <c r="S125" s="3">
        <v>73462075</v>
      </c>
      <c r="T125" s="3">
        <v>74561859</v>
      </c>
      <c r="U125" s="3">
        <v>83309861</v>
      </c>
      <c r="V125" s="3">
        <v>86233895</v>
      </c>
      <c r="W125" s="3">
        <v>81243732</v>
      </c>
      <c r="X125" s="3">
        <v>91834936</v>
      </c>
      <c r="Y125" s="3">
        <v>115933711</v>
      </c>
      <c r="Z125" s="3">
        <v>126866617</v>
      </c>
      <c r="AA125" s="3">
        <v>140162337</v>
      </c>
      <c r="AB125" s="3">
        <v>144075804</v>
      </c>
      <c r="AC125" s="3">
        <v>120522377</v>
      </c>
      <c r="AD125" s="3">
        <v>120578983</v>
      </c>
      <c r="AE125" s="3">
        <v>121164787</v>
      </c>
      <c r="AF125" s="3">
        <v>127541611</v>
      </c>
      <c r="AG125" s="3">
        <v>127861271</v>
      </c>
      <c r="AH125" s="3">
        <v>122774280</v>
      </c>
      <c r="AI125" s="3">
        <v>127365468</v>
      </c>
      <c r="AJ125" s="3">
        <v>126951818</v>
      </c>
      <c r="AK125" s="3">
        <v>139776321</v>
      </c>
      <c r="AL125" s="3">
        <v>126178292</v>
      </c>
      <c r="AM125" s="3">
        <v>131338150</v>
      </c>
      <c r="AN125" s="3">
        <v>142779664</v>
      </c>
      <c r="AO125" s="3">
        <v>147067746</v>
      </c>
      <c r="AP125" s="3">
        <v>151308862</v>
      </c>
      <c r="AQ125" s="3">
        <v>143283335</v>
      </c>
      <c r="AR125" s="3">
        <v>137732907</v>
      </c>
      <c r="AS125" s="3">
        <v>126612038</v>
      </c>
    </row>
    <row r="126" spans="17:45" x14ac:dyDescent="0.2">
      <c r="Q126" s="2">
        <v>23</v>
      </c>
      <c r="R126" s="1" t="s">
        <v>22</v>
      </c>
      <c r="S126" s="3">
        <v>35198845</v>
      </c>
      <c r="T126" s="3">
        <v>41302734</v>
      </c>
      <c r="U126" s="3">
        <v>62979233</v>
      </c>
      <c r="V126" s="3">
        <v>80920268</v>
      </c>
      <c r="W126" s="3">
        <v>92353420</v>
      </c>
      <c r="X126" s="3">
        <v>124825300</v>
      </c>
      <c r="Y126" s="3">
        <v>139526310</v>
      </c>
      <c r="Z126" s="3">
        <v>151049632</v>
      </c>
      <c r="AA126" s="3">
        <v>172857545</v>
      </c>
      <c r="AB126" s="3">
        <v>169328731</v>
      </c>
      <c r="AC126" s="3">
        <v>178567128</v>
      </c>
      <c r="AD126" s="3">
        <v>172466926</v>
      </c>
      <c r="AE126" s="3">
        <v>158204833</v>
      </c>
      <c r="AF126" s="3">
        <v>188596736</v>
      </c>
      <c r="AG126" s="3">
        <v>195125412</v>
      </c>
      <c r="AH126" s="3">
        <v>229380037</v>
      </c>
      <c r="AI126" s="3">
        <v>232092898</v>
      </c>
      <c r="AJ126" s="3">
        <v>228916853</v>
      </c>
      <c r="AK126" s="3">
        <v>212741515</v>
      </c>
      <c r="AL126" s="3">
        <v>199588264</v>
      </c>
      <c r="AM126" s="3">
        <v>211343911</v>
      </c>
      <c r="AN126" s="3">
        <v>240526317</v>
      </c>
      <c r="AO126" s="3">
        <v>235482459</v>
      </c>
      <c r="AP126" s="3">
        <v>240040100</v>
      </c>
      <c r="AQ126" s="3">
        <v>267357902</v>
      </c>
      <c r="AR126" s="3">
        <v>269574801</v>
      </c>
      <c r="AS126" s="3">
        <v>269228144</v>
      </c>
    </row>
    <row r="127" spans="17:45" x14ac:dyDescent="0.2">
      <c r="Q127" s="2">
        <v>24</v>
      </c>
      <c r="R127" s="1" t="s">
        <v>23</v>
      </c>
      <c r="S127" s="3">
        <v>238234113</v>
      </c>
      <c r="T127" s="3">
        <v>238521393</v>
      </c>
      <c r="U127" s="3">
        <v>248132058</v>
      </c>
      <c r="V127" s="3">
        <v>283316669</v>
      </c>
      <c r="W127" s="3">
        <v>276258226</v>
      </c>
      <c r="X127" s="3">
        <v>306515239</v>
      </c>
      <c r="Y127" s="3">
        <v>327432233</v>
      </c>
      <c r="Z127" s="3">
        <v>346399821</v>
      </c>
      <c r="AA127" s="3">
        <v>386883003</v>
      </c>
      <c r="AB127" s="3">
        <v>393463873</v>
      </c>
      <c r="AC127" s="3">
        <v>401364638</v>
      </c>
      <c r="AD127" s="3">
        <v>446957887</v>
      </c>
      <c r="AE127" s="3">
        <v>452794771</v>
      </c>
      <c r="AF127" s="3">
        <v>473603969</v>
      </c>
      <c r="AG127" s="3">
        <v>466015191</v>
      </c>
      <c r="AH127" s="3">
        <v>469834893</v>
      </c>
      <c r="AI127" s="3">
        <v>448807329</v>
      </c>
      <c r="AJ127" s="3">
        <v>467371926</v>
      </c>
      <c r="AK127" s="3">
        <v>512383062</v>
      </c>
      <c r="AL127" s="3">
        <v>491400827</v>
      </c>
      <c r="AM127" s="3">
        <v>488336607</v>
      </c>
      <c r="AN127" s="3">
        <v>510705592</v>
      </c>
      <c r="AO127" s="3">
        <v>508338946</v>
      </c>
      <c r="AP127" s="3">
        <v>562623732</v>
      </c>
      <c r="AQ127" s="3">
        <v>552924182</v>
      </c>
      <c r="AR127" s="3">
        <v>548699184</v>
      </c>
      <c r="AS127" s="3">
        <v>553205684</v>
      </c>
    </row>
    <row r="128" spans="17:45" x14ac:dyDescent="0.2">
      <c r="Q128" s="2">
        <v>25</v>
      </c>
      <c r="R128" s="1" t="s">
        <v>24</v>
      </c>
      <c r="S128" s="3">
        <v>284403534</v>
      </c>
      <c r="T128" s="3">
        <v>247320842</v>
      </c>
      <c r="U128" s="3">
        <v>239095867</v>
      </c>
      <c r="V128" s="3">
        <v>274472412</v>
      </c>
      <c r="W128" s="3">
        <v>261291827</v>
      </c>
      <c r="X128" s="3">
        <v>283851456</v>
      </c>
      <c r="Y128" s="3">
        <v>292219999</v>
      </c>
      <c r="Z128" s="3">
        <v>300000716</v>
      </c>
      <c r="AA128" s="3">
        <v>295781715</v>
      </c>
      <c r="AB128" s="3">
        <v>290281812</v>
      </c>
      <c r="AC128" s="3">
        <v>279516977</v>
      </c>
      <c r="AD128" s="3">
        <v>255810450</v>
      </c>
      <c r="AE128" s="3">
        <v>270117569</v>
      </c>
      <c r="AF128" s="3">
        <v>252096294</v>
      </c>
      <c r="AG128" s="3">
        <v>293165762</v>
      </c>
      <c r="AH128" s="3">
        <v>297381873</v>
      </c>
      <c r="AI128" s="3">
        <v>266298598</v>
      </c>
      <c r="AJ128" s="3">
        <v>263847368</v>
      </c>
      <c r="AK128" s="3">
        <v>191561113</v>
      </c>
      <c r="AL128" s="3">
        <v>188409376</v>
      </c>
      <c r="AM128" s="3">
        <v>208549702</v>
      </c>
      <c r="AN128" s="3">
        <v>230440028</v>
      </c>
      <c r="AO128" s="3">
        <v>232875526</v>
      </c>
      <c r="AP128" s="3">
        <v>232043555</v>
      </c>
      <c r="AQ128" s="3">
        <v>227075755</v>
      </c>
      <c r="AR128" s="3">
        <v>206011063</v>
      </c>
      <c r="AS128" s="3">
        <v>187439302</v>
      </c>
    </row>
    <row r="129" spans="17:45" x14ac:dyDescent="0.2">
      <c r="Q129" s="2">
        <v>26</v>
      </c>
      <c r="R129" s="1" t="s">
        <v>25</v>
      </c>
      <c r="S129" s="3">
        <v>168433542</v>
      </c>
      <c r="T129" s="3">
        <v>161862569</v>
      </c>
      <c r="U129" s="3">
        <v>156260699</v>
      </c>
      <c r="V129" s="3">
        <v>179491323</v>
      </c>
      <c r="W129" s="3">
        <v>192364696</v>
      </c>
      <c r="X129" s="3">
        <v>156716556</v>
      </c>
      <c r="Y129" s="3">
        <v>164122446</v>
      </c>
      <c r="Z129" s="3">
        <v>176754150</v>
      </c>
      <c r="AA129" s="3">
        <v>184362329</v>
      </c>
      <c r="AB129" s="3">
        <v>183185137</v>
      </c>
      <c r="AC129" s="3">
        <v>187174082</v>
      </c>
      <c r="AD129" s="3">
        <v>190823448</v>
      </c>
      <c r="AE129" s="3">
        <v>161878875</v>
      </c>
      <c r="AF129" s="3">
        <v>164333921</v>
      </c>
      <c r="AG129" s="3">
        <v>180631601</v>
      </c>
      <c r="AH129" s="3">
        <v>175940821</v>
      </c>
      <c r="AI129" s="3">
        <v>170920080</v>
      </c>
      <c r="AJ129" s="3">
        <v>218023068</v>
      </c>
      <c r="AK129" s="3">
        <v>192773724</v>
      </c>
      <c r="AL129" s="3">
        <v>193785890</v>
      </c>
      <c r="AM129" s="3">
        <v>211928614</v>
      </c>
      <c r="AN129" s="3">
        <v>237547302</v>
      </c>
      <c r="AO129" s="3">
        <v>225233293</v>
      </c>
      <c r="AP129" s="3">
        <v>209949448</v>
      </c>
      <c r="AQ129" s="3">
        <v>197788870</v>
      </c>
      <c r="AR129" s="3">
        <v>195613889</v>
      </c>
      <c r="AS129" s="3">
        <v>189209368</v>
      </c>
    </row>
    <row r="130" spans="17:45" x14ac:dyDescent="0.2">
      <c r="Q130" s="2">
        <v>27</v>
      </c>
      <c r="R130" s="1" t="s">
        <v>26</v>
      </c>
      <c r="S130" s="3">
        <v>408380162</v>
      </c>
      <c r="T130" s="3">
        <v>306708436</v>
      </c>
      <c r="U130" s="3">
        <v>391018020</v>
      </c>
      <c r="V130" s="3">
        <v>330716613</v>
      </c>
      <c r="W130" s="3">
        <v>321912888</v>
      </c>
      <c r="X130" s="3">
        <v>326204414</v>
      </c>
      <c r="Y130" s="3">
        <v>304757905</v>
      </c>
      <c r="Z130" s="3">
        <v>323602068</v>
      </c>
      <c r="AA130" s="3">
        <v>317717754</v>
      </c>
      <c r="AB130" s="3">
        <v>343771012</v>
      </c>
      <c r="AC130" s="3">
        <v>388388377</v>
      </c>
      <c r="AD130" s="3">
        <v>352486391</v>
      </c>
      <c r="AE130" s="3">
        <v>334297443</v>
      </c>
      <c r="AF130" s="3">
        <v>310170569</v>
      </c>
      <c r="AG130" s="3">
        <v>315531275</v>
      </c>
      <c r="AH130" s="3">
        <v>319330944</v>
      </c>
      <c r="AI130" s="3">
        <v>355766848</v>
      </c>
      <c r="AJ130" s="3">
        <v>322026356</v>
      </c>
      <c r="AK130" s="3">
        <v>327110673</v>
      </c>
      <c r="AL130" s="3">
        <v>310193408</v>
      </c>
      <c r="AM130" s="3">
        <v>267372891</v>
      </c>
      <c r="AN130" s="3">
        <v>293112754</v>
      </c>
      <c r="AO130" s="3">
        <v>281469945</v>
      </c>
      <c r="AP130" s="3">
        <v>314341419</v>
      </c>
      <c r="AQ130" s="3">
        <v>302672049</v>
      </c>
      <c r="AR130" s="3">
        <v>301169147</v>
      </c>
      <c r="AS130" s="3">
        <v>295597441</v>
      </c>
    </row>
    <row r="131" spans="17:45" x14ac:dyDescent="0.2">
      <c r="Q131" s="2">
        <v>28</v>
      </c>
      <c r="R131" s="1" t="s">
        <v>27</v>
      </c>
      <c r="S131" s="3">
        <v>105933694</v>
      </c>
      <c r="T131" s="3">
        <v>103207183</v>
      </c>
      <c r="U131" s="3">
        <v>96810370</v>
      </c>
      <c r="V131" s="3">
        <v>102875380</v>
      </c>
      <c r="W131" s="3">
        <v>107870602</v>
      </c>
      <c r="X131" s="3">
        <v>117082341</v>
      </c>
      <c r="Y131" s="3">
        <v>123910230</v>
      </c>
      <c r="Z131" s="3">
        <v>132137669</v>
      </c>
      <c r="AA131" s="3">
        <v>145489769</v>
      </c>
      <c r="AB131" s="3">
        <v>147464356</v>
      </c>
      <c r="AC131" s="3">
        <v>147205370</v>
      </c>
      <c r="AD131" s="3">
        <v>136831542</v>
      </c>
      <c r="AE131" s="3">
        <v>139688220</v>
      </c>
      <c r="AF131" s="3">
        <v>141581408</v>
      </c>
      <c r="AG131" s="3">
        <v>148714400</v>
      </c>
      <c r="AH131" s="3">
        <v>164534205</v>
      </c>
      <c r="AI131" s="3">
        <v>166708153</v>
      </c>
      <c r="AJ131" s="3">
        <v>182726601</v>
      </c>
      <c r="AK131" s="3">
        <v>196776395</v>
      </c>
      <c r="AL131" s="3">
        <v>182689446</v>
      </c>
      <c r="AM131" s="3">
        <v>165398199</v>
      </c>
      <c r="AN131" s="3">
        <v>173455795</v>
      </c>
      <c r="AO131" s="3">
        <v>173179418</v>
      </c>
      <c r="AP131" s="3">
        <v>172618034</v>
      </c>
      <c r="AQ131" s="3">
        <v>158532834</v>
      </c>
      <c r="AR131" s="3">
        <v>159032259</v>
      </c>
      <c r="AS131" s="3">
        <v>144007639</v>
      </c>
    </row>
    <row r="132" spans="17:45" x14ac:dyDescent="0.2">
      <c r="Q132" s="2">
        <v>29</v>
      </c>
      <c r="R132" s="1" t="s">
        <v>28</v>
      </c>
      <c r="S132" s="3">
        <v>206645302</v>
      </c>
      <c r="T132" s="3">
        <v>217994784</v>
      </c>
      <c r="U132" s="3">
        <v>221577894</v>
      </c>
      <c r="V132" s="3">
        <v>190517322</v>
      </c>
      <c r="W132" s="3">
        <v>184761300</v>
      </c>
      <c r="X132" s="3">
        <v>196671450</v>
      </c>
      <c r="Y132" s="3">
        <v>219286976</v>
      </c>
      <c r="Z132" s="3">
        <v>238484515</v>
      </c>
      <c r="AA132" s="3">
        <v>217440590</v>
      </c>
      <c r="AB132" s="3">
        <v>222080354</v>
      </c>
      <c r="AC132" s="3">
        <v>235548973</v>
      </c>
      <c r="AD132" s="3">
        <v>222327285</v>
      </c>
      <c r="AE132" s="3">
        <v>188843294</v>
      </c>
      <c r="AF132" s="3">
        <v>169489680</v>
      </c>
      <c r="AG132" s="3">
        <v>166666941</v>
      </c>
      <c r="AH132" s="3">
        <v>172658543</v>
      </c>
      <c r="AI132" s="3">
        <v>191896583</v>
      </c>
      <c r="AJ132" s="3">
        <v>207073900</v>
      </c>
      <c r="AK132" s="3">
        <v>222596957</v>
      </c>
      <c r="AL132" s="3">
        <v>202702627</v>
      </c>
      <c r="AM132" s="3">
        <v>211365061</v>
      </c>
      <c r="AN132" s="3">
        <v>234727090</v>
      </c>
      <c r="AO132" s="3">
        <v>234052678</v>
      </c>
      <c r="AP132" s="3">
        <v>244745657</v>
      </c>
      <c r="AQ132" s="3">
        <v>244553738</v>
      </c>
      <c r="AR132" s="3">
        <v>253137188</v>
      </c>
      <c r="AS132" s="3">
        <v>205543843</v>
      </c>
    </row>
    <row r="133" spans="17:45" x14ac:dyDescent="0.2">
      <c r="Q133" s="2">
        <v>30</v>
      </c>
      <c r="R133" s="1" t="s">
        <v>29</v>
      </c>
      <c r="S133" s="3">
        <v>149628232</v>
      </c>
      <c r="T133" s="3">
        <v>162085179</v>
      </c>
      <c r="U133" s="3">
        <v>148277486</v>
      </c>
      <c r="V133" s="3">
        <v>133354643</v>
      </c>
      <c r="W133" s="3">
        <v>143848547</v>
      </c>
      <c r="X133" s="3">
        <v>138705798</v>
      </c>
      <c r="Y133" s="3">
        <v>154392080</v>
      </c>
      <c r="Z133" s="3">
        <v>171182366</v>
      </c>
      <c r="AA133" s="3">
        <v>160895633</v>
      </c>
      <c r="AB133" s="3">
        <v>182335111</v>
      </c>
      <c r="AC133" s="3">
        <v>177636854</v>
      </c>
      <c r="AD133" s="3">
        <v>160107425</v>
      </c>
      <c r="AE133" s="3">
        <v>152394002</v>
      </c>
      <c r="AF133" s="3">
        <v>156237284</v>
      </c>
      <c r="AG133" s="3">
        <v>162776353</v>
      </c>
      <c r="AH133" s="3">
        <v>152417507</v>
      </c>
      <c r="AI133" s="3">
        <v>147970851</v>
      </c>
      <c r="AJ133" s="3">
        <v>154207342</v>
      </c>
      <c r="AK133" s="3">
        <v>130182249</v>
      </c>
      <c r="AL133" s="3">
        <v>109434356</v>
      </c>
      <c r="AM133" s="3">
        <v>120979504</v>
      </c>
      <c r="AN133" s="3">
        <v>112666285</v>
      </c>
      <c r="AO133" s="3">
        <v>108071568</v>
      </c>
      <c r="AP133" s="3">
        <v>117031320</v>
      </c>
      <c r="AQ133" s="3">
        <v>125023253</v>
      </c>
      <c r="AR133" s="3">
        <v>114439229</v>
      </c>
      <c r="AS133" s="3">
        <v>109289409</v>
      </c>
    </row>
    <row r="134" spans="17:45" x14ac:dyDescent="0.2">
      <c r="Q134" s="2">
        <v>31</v>
      </c>
      <c r="R134" s="1" t="s">
        <v>30</v>
      </c>
      <c r="S134" s="3">
        <v>70582895</v>
      </c>
      <c r="T134" s="3">
        <v>56942377</v>
      </c>
      <c r="U134" s="3">
        <v>74051100</v>
      </c>
      <c r="V134" s="3">
        <v>53725733</v>
      </c>
      <c r="W134" s="3">
        <v>51635905</v>
      </c>
      <c r="X134" s="3">
        <v>51419154</v>
      </c>
      <c r="Y134" s="3">
        <v>54689763</v>
      </c>
      <c r="Z134" s="3">
        <v>62992112</v>
      </c>
      <c r="AA134" s="3">
        <v>63681757</v>
      </c>
      <c r="AB134" s="3">
        <v>66595008</v>
      </c>
      <c r="AC134" s="3">
        <v>64926134</v>
      </c>
      <c r="AD134" s="3">
        <v>58697407</v>
      </c>
      <c r="AE134" s="3">
        <v>58311151</v>
      </c>
      <c r="AF134" s="3">
        <v>55787942</v>
      </c>
      <c r="AG134" s="3">
        <v>60225332</v>
      </c>
      <c r="AH134" s="3">
        <v>64435028</v>
      </c>
      <c r="AI134" s="3">
        <v>68773208</v>
      </c>
      <c r="AJ134" s="3">
        <v>78209650</v>
      </c>
      <c r="AK134" s="3">
        <v>69936393</v>
      </c>
      <c r="AL134" s="3">
        <v>65512329</v>
      </c>
      <c r="AM134" s="3">
        <v>74431073</v>
      </c>
      <c r="AN134" s="3">
        <v>76077212</v>
      </c>
      <c r="AO134" s="3">
        <v>74256546</v>
      </c>
      <c r="AP134" s="3">
        <v>72565462</v>
      </c>
      <c r="AQ134" s="3">
        <v>71568548</v>
      </c>
      <c r="AR134" s="3">
        <v>66141093</v>
      </c>
      <c r="AS134" s="3">
        <v>62964012</v>
      </c>
    </row>
    <row r="135" spans="17:45" x14ac:dyDescent="0.2">
      <c r="Q135" s="2">
        <v>32</v>
      </c>
      <c r="R135" s="1" t="s">
        <v>31</v>
      </c>
      <c r="S135" s="3">
        <v>37592265</v>
      </c>
      <c r="T135" s="3">
        <v>52613112</v>
      </c>
      <c r="U135" s="3">
        <v>59003545</v>
      </c>
      <c r="V135" s="3">
        <v>74708388</v>
      </c>
      <c r="W135" s="3">
        <v>102141104</v>
      </c>
      <c r="X135" s="3">
        <v>103199909</v>
      </c>
      <c r="Y135" s="3">
        <v>112855056</v>
      </c>
      <c r="Z135" s="3">
        <v>118174023</v>
      </c>
      <c r="AA135" s="3">
        <v>127578788</v>
      </c>
      <c r="AB135" s="3">
        <v>139654077</v>
      </c>
      <c r="AC135" s="3">
        <v>131094290</v>
      </c>
      <c r="AD135" s="3">
        <v>144252157</v>
      </c>
      <c r="AE135" s="3">
        <v>147099769</v>
      </c>
      <c r="AF135" s="3">
        <v>144207156</v>
      </c>
      <c r="AG135" s="3">
        <v>160205605</v>
      </c>
      <c r="AH135" s="3">
        <v>162837682</v>
      </c>
      <c r="AI135" s="3">
        <v>159324353</v>
      </c>
      <c r="AJ135" s="3">
        <v>166769628</v>
      </c>
      <c r="AK135" s="3">
        <v>151389724</v>
      </c>
      <c r="AL135" s="3">
        <v>148294757</v>
      </c>
      <c r="AM135" s="3">
        <v>156697957</v>
      </c>
      <c r="AN135" s="3">
        <v>164408315</v>
      </c>
      <c r="AO135" s="3">
        <v>167299657</v>
      </c>
      <c r="AP135" s="3">
        <v>180741491</v>
      </c>
      <c r="AQ135" s="3">
        <v>183589692</v>
      </c>
      <c r="AR135" s="3">
        <v>165714440</v>
      </c>
      <c r="AS135" s="3">
        <v>169106588</v>
      </c>
    </row>
    <row r="136" spans="17:45" x14ac:dyDescent="0.2">
      <c r="Q136" s="2">
        <v>33</v>
      </c>
      <c r="R136" s="1" t="s">
        <v>32</v>
      </c>
      <c r="S136" s="3">
        <v>49544439</v>
      </c>
      <c r="T136" s="3">
        <v>48937372</v>
      </c>
      <c r="U136" s="3">
        <v>49729028</v>
      </c>
      <c r="V136" s="3">
        <v>51012727</v>
      </c>
      <c r="W136" s="3">
        <v>48160033</v>
      </c>
      <c r="X136" s="3">
        <v>53151112</v>
      </c>
      <c r="Y136" s="3">
        <v>43953228</v>
      </c>
      <c r="Z136" s="3">
        <v>48958095</v>
      </c>
      <c r="AA136" s="3">
        <v>55296864</v>
      </c>
      <c r="AB136" s="3">
        <v>55074761</v>
      </c>
      <c r="AC136" s="3">
        <v>51322499</v>
      </c>
      <c r="AD136" s="3">
        <v>53319602</v>
      </c>
      <c r="AE136" s="3">
        <v>57482332</v>
      </c>
      <c r="AF136" s="3">
        <v>47254691</v>
      </c>
      <c r="AG136" s="3">
        <v>44226227</v>
      </c>
      <c r="AH136" s="3">
        <v>51135362</v>
      </c>
      <c r="AI136" s="3">
        <v>47307441</v>
      </c>
      <c r="AJ136" s="3">
        <v>48955791</v>
      </c>
      <c r="AK136" s="3">
        <v>37312533</v>
      </c>
      <c r="AL136" s="3">
        <v>36714512</v>
      </c>
      <c r="AM136" s="3">
        <v>39854861</v>
      </c>
      <c r="AN136" s="3">
        <v>45677678</v>
      </c>
      <c r="AO136" s="3">
        <v>43080917</v>
      </c>
      <c r="AP136" s="3">
        <v>42892469</v>
      </c>
      <c r="AQ136" s="3">
        <v>44512063</v>
      </c>
      <c r="AR136" s="3">
        <v>44215144</v>
      </c>
      <c r="AS136" s="3">
        <v>39741958</v>
      </c>
    </row>
    <row r="137" spans="17:45" x14ac:dyDescent="0.2">
      <c r="Q137" s="2">
        <v>34</v>
      </c>
      <c r="R137" s="1" t="s">
        <v>33</v>
      </c>
      <c r="S137" s="3">
        <v>62165383</v>
      </c>
      <c r="T137" s="3">
        <v>58490695</v>
      </c>
      <c r="U137" s="3">
        <v>62315061</v>
      </c>
      <c r="V137" s="3">
        <v>67974896</v>
      </c>
      <c r="W137" s="3">
        <v>70216690</v>
      </c>
      <c r="X137" s="3">
        <v>70315575</v>
      </c>
      <c r="Y137" s="3">
        <v>75096187</v>
      </c>
      <c r="Z137" s="3">
        <v>82128647</v>
      </c>
      <c r="AA137" s="3">
        <v>87808233</v>
      </c>
      <c r="AB137" s="3">
        <v>95128677</v>
      </c>
      <c r="AC137" s="3">
        <v>93313332</v>
      </c>
      <c r="AD137" s="3">
        <v>81617983</v>
      </c>
      <c r="AE137" s="3">
        <v>86117748</v>
      </c>
      <c r="AF137" s="3">
        <v>91062137</v>
      </c>
      <c r="AG137" s="3">
        <v>105288094</v>
      </c>
      <c r="AH137" s="3">
        <v>104658126</v>
      </c>
      <c r="AI137" s="3">
        <v>98185733</v>
      </c>
      <c r="AJ137" s="3">
        <v>112607324</v>
      </c>
      <c r="AK137" s="3">
        <v>101556654</v>
      </c>
      <c r="AL137" s="3">
        <v>108404723</v>
      </c>
      <c r="AM137" s="3">
        <v>110838080</v>
      </c>
      <c r="AN137" s="3">
        <v>115812694</v>
      </c>
      <c r="AO137" s="3">
        <v>103190022</v>
      </c>
      <c r="AP137" s="3">
        <v>90047270</v>
      </c>
      <c r="AQ137" s="3">
        <v>78084253</v>
      </c>
      <c r="AR137" s="3">
        <v>75330728</v>
      </c>
      <c r="AS137" s="3">
        <v>81471336</v>
      </c>
    </row>
    <row r="138" spans="17:45" x14ac:dyDescent="0.2">
      <c r="Q138" s="2">
        <v>35</v>
      </c>
      <c r="R138" s="1" t="s">
        <v>34</v>
      </c>
      <c r="S138" s="3">
        <v>164525075</v>
      </c>
      <c r="T138" s="3">
        <v>165266273</v>
      </c>
      <c r="U138" s="3">
        <v>160891520</v>
      </c>
      <c r="V138" s="3">
        <v>180231338</v>
      </c>
      <c r="W138" s="3">
        <v>155999523</v>
      </c>
      <c r="X138" s="3">
        <v>182421013</v>
      </c>
      <c r="Y138" s="3">
        <v>199070812</v>
      </c>
      <c r="Z138" s="3">
        <v>204510490</v>
      </c>
      <c r="AA138" s="3">
        <v>211162451</v>
      </c>
      <c r="AB138" s="3">
        <v>218324032</v>
      </c>
      <c r="AC138" s="3">
        <v>221397633</v>
      </c>
      <c r="AD138" s="3">
        <v>188381591</v>
      </c>
      <c r="AE138" s="3">
        <v>177358691</v>
      </c>
      <c r="AF138" s="3">
        <v>177566564</v>
      </c>
      <c r="AG138" s="3">
        <v>157875891</v>
      </c>
      <c r="AH138" s="3">
        <v>155097274</v>
      </c>
      <c r="AI138" s="3">
        <v>154042838</v>
      </c>
      <c r="AJ138" s="3">
        <v>178718181</v>
      </c>
      <c r="AK138" s="3">
        <v>164292661</v>
      </c>
      <c r="AL138" s="3">
        <v>152814018</v>
      </c>
      <c r="AM138" s="3">
        <v>154785772</v>
      </c>
      <c r="AN138" s="3">
        <v>148918066</v>
      </c>
      <c r="AO138" s="3">
        <v>166312653</v>
      </c>
      <c r="AP138" s="3">
        <v>159789365</v>
      </c>
      <c r="AQ138" s="3">
        <v>151115029</v>
      </c>
      <c r="AR138" s="3">
        <v>153632157</v>
      </c>
      <c r="AS138" s="3">
        <v>136450991</v>
      </c>
    </row>
    <row r="139" spans="17:45" x14ac:dyDescent="0.2">
      <c r="Q139" s="2">
        <v>36</v>
      </c>
      <c r="R139" s="1" t="s">
        <v>35</v>
      </c>
      <c r="S139" s="3">
        <v>88254539</v>
      </c>
      <c r="T139" s="3">
        <v>86480836</v>
      </c>
      <c r="U139" s="3">
        <v>88413498</v>
      </c>
      <c r="V139" s="3">
        <v>85296360</v>
      </c>
      <c r="W139" s="3">
        <v>74507411</v>
      </c>
      <c r="X139" s="3">
        <v>72706970</v>
      </c>
      <c r="Y139" s="3">
        <v>71428208</v>
      </c>
      <c r="Z139" s="3">
        <v>74670089</v>
      </c>
      <c r="AA139" s="3">
        <v>78828023</v>
      </c>
      <c r="AB139" s="3">
        <v>75630386</v>
      </c>
      <c r="AC139" s="3">
        <v>74831695</v>
      </c>
      <c r="AD139" s="3">
        <v>67927155</v>
      </c>
      <c r="AE139" s="3">
        <v>60412932</v>
      </c>
      <c r="AF139" s="3">
        <v>49693666</v>
      </c>
      <c r="AG139" s="3">
        <v>60281876</v>
      </c>
      <c r="AH139" s="3">
        <v>61186521</v>
      </c>
      <c r="AI139" s="3">
        <v>57932499</v>
      </c>
      <c r="AJ139" s="3">
        <v>63078444</v>
      </c>
      <c r="AK139" s="3">
        <v>67958574</v>
      </c>
      <c r="AL139" s="3">
        <v>65666388</v>
      </c>
      <c r="AM139" s="3">
        <v>73275781</v>
      </c>
      <c r="AN139" s="3">
        <v>73953572</v>
      </c>
      <c r="AO139" s="3">
        <v>79017182</v>
      </c>
      <c r="AP139" s="3">
        <v>80667272</v>
      </c>
      <c r="AQ139" s="3">
        <v>79390148</v>
      </c>
      <c r="AR139" s="3">
        <v>78774278</v>
      </c>
      <c r="AS139" s="3">
        <v>76084978</v>
      </c>
    </row>
    <row r="140" spans="17:45" x14ac:dyDescent="0.2">
      <c r="Q140" s="2">
        <v>37</v>
      </c>
      <c r="R140" s="1" t="s">
        <v>36</v>
      </c>
      <c r="S140" s="3">
        <v>100178233</v>
      </c>
      <c r="T140" s="3">
        <v>90588507</v>
      </c>
      <c r="U140" s="3">
        <v>90343624</v>
      </c>
      <c r="V140" s="3">
        <v>90113623</v>
      </c>
      <c r="W140" s="3">
        <v>102256619</v>
      </c>
      <c r="X140" s="3">
        <f>(W140+Y140)/2</f>
        <v>110169888</v>
      </c>
      <c r="Y140" s="3">
        <v>118083157</v>
      </c>
      <c r="Z140" s="3">
        <v>106582701</v>
      </c>
      <c r="AA140" s="3">
        <v>107760424</v>
      </c>
      <c r="AB140" s="3">
        <v>119484378</v>
      </c>
      <c r="AC140" s="3">
        <v>114243943</v>
      </c>
      <c r="AD140" s="3">
        <v>118046824</v>
      </c>
      <c r="AE140" s="3">
        <v>124476750</v>
      </c>
      <c r="AF140" s="3">
        <v>121336927</v>
      </c>
      <c r="AG140" s="3">
        <v>113385728</v>
      </c>
      <c r="AH140" s="3">
        <v>131510112</v>
      </c>
      <c r="AI140" s="3">
        <v>136591444</v>
      </c>
      <c r="AJ140" s="3">
        <v>161629948</v>
      </c>
      <c r="AK140" s="3">
        <v>183490056</v>
      </c>
      <c r="AL140" s="3">
        <v>154721259</v>
      </c>
      <c r="AM140" s="3">
        <v>150991459</v>
      </c>
      <c r="AN140" s="3">
        <v>159969607</v>
      </c>
      <c r="AO140" s="3">
        <v>166953946</v>
      </c>
      <c r="AP140" s="3">
        <v>167669128</v>
      </c>
      <c r="AQ140" s="3">
        <v>183570715</v>
      </c>
      <c r="AR140" s="3">
        <v>158678214</v>
      </c>
      <c r="AS140" s="3">
        <v>158801665</v>
      </c>
    </row>
    <row r="141" spans="17:45" x14ac:dyDescent="0.2">
      <c r="Q141" s="2">
        <v>38</v>
      </c>
      <c r="R141" s="1" t="s">
        <v>37</v>
      </c>
      <c r="S141" s="3">
        <v>43640976</v>
      </c>
      <c r="T141" s="3">
        <v>45316663</v>
      </c>
      <c r="U141" s="3">
        <v>47692033</v>
      </c>
      <c r="V141" s="3">
        <v>51219888</v>
      </c>
      <c r="W141" s="3">
        <v>49512524</v>
      </c>
      <c r="X141" s="3">
        <v>44895996</v>
      </c>
      <c r="Y141" s="3">
        <v>45817232</v>
      </c>
      <c r="Z141" s="3">
        <v>56408535</v>
      </c>
      <c r="AA141" s="3">
        <v>71027800</v>
      </c>
      <c r="AB141" s="3">
        <v>70422894</v>
      </c>
      <c r="AC141" s="3">
        <v>86081131</v>
      </c>
      <c r="AD141" s="3">
        <v>87474228</v>
      </c>
      <c r="AE141" s="3">
        <v>100044829</v>
      </c>
      <c r="AF141" s="3">
        <v>90078278</v>
      </c>
      <c r="AG141" s="3">
        <v>89547694</v>
      </c>
      <c r="AH141" s="3">
        <v>106824856</v>
      </c>
      <c r="AI141" s="3">
        <v>105920069</v>
      </c>
      <c r="AJ141" s="3">
        <v>127924518</v>
      </c>
      <c r="AK141" s="3">
        <v>136276093</v>
      </c>
      <c r="AL141" s="3">
        <v>131630832</v>
      </c>
      <c r="AM141" s="3">
        <v>139614237</v>
      </c>
      <c r="AN141" s="3">
        <v>142709851</v>
      </c>
      <c r="AO141" s="3">
        <v>147154466</v>
      </c>
      <c r="AP141" s="3">
        <v>157661624</v>
      </c>
      <c r="AQ141" s="3">
        <v>148900328</v>
      </c>
      <c r="AR141" s="3">
        <v>134395087</v>
      </c>
      <c r="AS141" s="3">
        <v>122714878</v>
      </c>
    </row>
    <row r="142" spans="17:45" x14ac:dyDescent="0.2">
      <c r="Q142" s="2">
        <v>39</v>
      </c>
      <c r="R142" s="1" t="s">
        <v>38</v>
      </c>
      <c r="S142" s="3">
        <v>72720917</v>
      </c>
      <c r="T142" s="3">
        <v>61388515</v>
      </c>
      <c r="U142" s="3">
        <v>69014996</v>
      </c>
      <c r="V142" s="3">
        <v>82721980</v>
      </c>
      <c r="W142" s="3">
        <v>83641169</v>
      </c>
      <c r="X142" s="3">
        <v>92692269</v>
      </c>
      <c r="Y142" s="3">
        <v>77216441</v>
      </c>
      <c r="Z142" s="3">
        <v>68205965</v>
      </c>
      <c r="AA142" s="3">
        <v>69178902</v>
      </c>
      <c r="AB142" s="3">
        <v>64303416</v>
      </c>
      <c r="AC142" s="3">
        <v>64228106</v>
      </c>
      <c r="AD142" s="3">
        <v>77569006</v>
      </c>
      <c r="AE142" s="3">
        <v>85480930</v>
      </c>
      <c r="AF142" s="3">
        <v>91543483</v>
      </c>
      <c r="AG142" s="3">
        <v>111478046</v>
      </c>
      <c r="AH142" s="3">
        <v>108280798</v>
      </c>
      <c r="AI142" s="3">
        <v>116594822</v>
      </c>
      <c r="AJ142" s="3">
        <v>110179204</v>
      </c>
      <c r="AK142" s="3">
        <v>97343489</v>
      </c>
      <c r="AL142" s="3">
        <v>91678135</v>
      </c>
      <c r="AM142" s="3">
        <v>92741459</v>
      </c>
      <c r="AN142" s="3">
        <v>101573004</v>
      </c>
      <c r="AO142" s="3">
        <v>100184559</v>
      </c>
      <c r="AP142" s="3">
        <v>105300174</v>
      </c>
      <c r="AQ142" s="3">
        <v>94841972</v>
      </c>
      <c r="AR142" s="3">
        <v>85806866</v>
      </c>
      <c r="AS142" s="3">
        <v>83651802</v>
      </c>
    </row>
    <row r="143" spans="17:45" x14ac:dyDescent="0.2">
      <c r="Q143" s="2">
        <v>40</v>
      </c>
      <c r="R143" s="1" t="s">
        <v>39</v>
      </c>
      <c r="S143" s="3">
        <v>46149904</v>
      </c>
      <c r="T143" s="3">
        <v>47504135</v>
      </c>
      <c r="U143" s="3">
        <v>48313136</v>
      </c>
      <c r="V143" s="3">
        <v>51155890</v>
      </c>
      <c r="W143" s="3">
        <v>47998921</v>
      </c>
      <c r="X143" s="3">
        <v>46202305</v>
      </c>
      <c r="Y143" s="3">
        <v>54956518</v>
      </c>
      <c r="Z143" s="3">
        <v>43190221</v>
      </c>
      <c r="AA143" s="3">
        <v>45968458</v>
      </c>
      <c r="AB143" s="3">
        <v>48470779</v>
      </c>
      <c r="AC143" s="3">
        <v>59872792</v>
      </c>
      <c r="AD143" s="3">
        <v>59103681</v>
      </c>
      <c r="AE143" s="3">
        <v>68247806</v>
      </c>
      <c r="AF143" s="3">
        <v>65765969</v>
      </c>
      <c r="AG143" s="3">
        <v>66968618</v>
      </c>
      <c r="AH143" s="3">
        <v>68315820</v>
      </c>
      <c r="AI143" s="3">
        <v>63897191</v>
      </c>
      <c r="AJ143" s="3">
        <v>57857188</v>
      </c>
      <c r="AK143" s="3">
        <v>58419887</v>
      </c>
      <c r="AL143" s="3">
        <v>66037029</v>
      </c>
      <c r="AM143" s="3">
        <v>74227588</v>
      </c>
      <c r="AN143" s="3">
        <v>75757926</v>
      </c>
      <c r="AO143" s="3">
        <v>79384669</v>
      </c>
      <c r="AP143" s="3">
        <v>80165368</v>
      </c>
      <c r="AQ143" s="3">
        <v>78048626</v>
      </c>
      <c r="AR143" s="3">
        <v>75192858</v>
      </c>
      <c r="AS143" s="3">
        <v>71417137</v>
      </c>
    </row>
    <row r="144" spans="17:45" x14ac:dyDescent="0.2">
      <c r="Q144" s="2">
        <v>41</v>
      </c>
      <c r="R144" s="1" t="s">
        <v>40</v>
      </c>
      <c r="S144" s="3">
        <v>64547303</v>
      </c>
      <c r="T144" s="3">
        <v>61674135</v>
      </c>
      <c r="U144" s="3">
        <v>58079771</v>
      </c>
      <c r="V144" s="3">
        <v>57186991</v>
      </c>
      <c r="W144" s="3">
        <v>62133030</v>
      </c>
      <c r="X144" s="3">
        <v>64680028</v>
      </c>
      <c r="Y144" s="3">
        <v>64209293</v>
      </c>
      <c r="Z144" s="3">
        <v>64858196</v>
      </c>
      <c r="AA144" s="3">
        <v>64087978</v>
      </c>
      <c r="AB144" s="3">
        <v>64069281</v>
      </c>
      <c r="AC144" s="3">
        <v>67909218</v>
      </c>
      <c r="AD144" s="3">
        <v>67779000</v>
      </c>
      <c r="AE144" s="3">
        <v>65946220</v>
      </c>
      <c r="AF144" s="3">
        <v>72489698</v>
      </c>
      <c r="AG144" s="3">
        <v>65028260</v>
      </c>
      <c r="AH144" s="3">
        <v>61291496</v>
      </c>
      <c r="AI144" s="3">
        <v>64610925</v>
      </c>
      <c r="AJ144" s="3">
        <v>59321868</v>
      </c>
      <c r="AK144" s="3">
        <v>59736906</v>
      </c>
      <c r="AL144" s="3">
        <v>58023651</v>
      </c>
      <c r="AM144" s="3">
        <v>53501480</v>
      </c>
      <c r="AN144" s="3">
        <v>51291031</v>
      </c>
      <c r="AO144" s="3">
        <v>51678745</v>
      </c>
      <c r="AP144" s="3">
        <v>46745902</v>
      </c>
      <c r="AQ144" s="3">
        <v>42986308</v>
      </c>
      <c r="AR144" s="3">
        <v>40674664</v>
      </c>
      <c r="AS144" s="3">
        <v>39715016</v>
      </c>
    </row>
    <row r="145" spans="17:45" x14ac:dyDescent="0.2">
      <c r="Q145" s="2">
        <v>42</v>
      </c>
      <c r="R145" s="1" t="s">
        <v>41</v>
      </c>
      <c r="S145" s="3">
        <v>115732860</v>
      </c>
      <c r="T145" s="3">
        <v>134870273</v>
      </c>
      <c r="U145" s="3">
        <v>124800125</v>
      </c>
      <c r="V145" s="3">
        <v>118288779</v>
      </c>
      <c r="W145" s="3">
        <v>126652571</v>
      </c>
      <c r="X145" s="3">
        <v>115028777</v>
      </c>
      <c r="Y145" s="3">
        <v>113852455</v>
      </c>
      <c r="Z145" s="3">
        <v>112742885</v>
      </c>
      <c r="AA145" s="3">
        <v>107026242</v>
      </c>
      <c r="AB145" s="3">
        <v>136719499</v>
      </c>
      <c r="AC145" s="3">
        <v>147471954</v>
      </c>
      <c r="AD145" s="3">
        <v>154713719</v>
      </c>
      <c r="AE145" s="3">
        <v>184569844</v>
      </c>
      <c r="AF145" s="3">
        <v>171093317</v>
      </c>
      <c r="AG145" s="3">
        <v>206412260</v>
      </c>
      <c r="AH145" s="3">
        <v>299288083</v>
      </c>
      <c r="AI145" s="3">
        <v>315242151</v>
      </c>
      <c r="AJ145" s="3">
        <v>359526527</v>
      </c>
      <c r="AK145" s="3">
        <v>255953778</v>
      </c>
      <c r="AL145" s="3">
        <v>281604711</v>
      </c>
      <c r="AM145" s="3">
        <v>301728030</v>
      </c>
      <c r="AN145" s="3">
        <v>272249596</v>
      </c>
      <c r="AO145" s="3">
        <v>341123871</v>
      </c>
      <c r="AP145" s="3">
        <v>375286141</v>
      </c>
      <c r="AQ145" s="3">
        <v>389556981</v>
      </c>
      <c r="AR145" s="3">
        <v>373717720</v>
      </c>
      <c r="AS145" s="3">
        <v>364859219</v>
      </c>
    </row>
    <row r="146" spans="17:45" x14ac:dyDescent="0.2">
      <c r="Q146" s="2">
        <v>43</v>
      </c>
      <c r="R146" s="1" t="s">
        <v>42</v>
      </c>
      <c r="S146" s="3">
        <v>81755805</v>
      </c>
      <c r="T146" s="3">
        <v>72025156</v>
      </c>
      <c r="U146" s="3">
        <v>73108417</v>
      </c>
      <c r="V146" s="3">
        <v>81487535</v>
      </c>
      <c r="W146" s="3">
        <v>58344438</v>
      </c>
      <c r="X146" s="3">
        <v>58341540</v>
      </c>
      <c r="Y146" s="3">
        <v>67632540</v>
      </c>
      <c r="Z146" s="3">
        <v>62972853</v>
      </c>
      <c r="AA146" s="3">
        <v>66515096</v>
      </c>
      <c r="AB146" s="3">
        <v>58698516</v>
      </c>
      <c r="AC146" s="3">
        <v>57604657</v>
      </c>
      <c r="AD146" s="3">
        <v>51231368</v>
      </c>
      <c r="AE146" s="3">
        <v>49041688</v>
      </c>
      <c r="AF146" s="3">
        <v>57266528</v>
      </c>
      <c r="AG146" s="3">
        <v>56874297</v>
      </c>
      <c r="AH146" s="3">
        <v>56676741</v>
      </c>
      <c r="AI146" s="3">
        <v>63358786</v>
      </c>
      <c r="AJ146" s="3">
        <v>62153097</v>
      </c>
      <c r="AK146" s="3">
        <v>63932013</v>
      </c>
      <c r="AL146" s="3">
        <v>64699400</v>
      </c>
      <c r="AM146" s="3">
        <v>57927090</v>
      </c>
      <c r="AN146" s="3">
        <v>74471317</v>
      </c>
      <c r="AO146" s="3">
        <v>79091632</v>
      </c>
      <c r="AP146" s="3">
        <v>68839250</v>
      </c>
      <c r="AQ146" s="3">
        <v>67539034</v>
      </c>
      <c r="AR146" s="3">
        <v>67306719</v>
      </c>
      <c r="AS146" s="3">
        <v>63646166</v>
      </c>
    </row>
    <row r="147" spans="17:45" x14ac:dyDescent="0.2">
      <c r="Q147" s="2">
        <v>44</v>
      </c>
      <c r="R147" s="1" t="s">
        <v>43</v>
      </c>
      <c r="S147" s="3">
        <v>35364999</v>
      </c>
      <c r="T147" s="3">
        <v>36205313</v>
      </c>
      <c r="U147" s="3">
        <v>41810111</v>
      </c>
      <c r="V147" s="3">
        <v>29303512</v>
      </c>
      <c r="W147" s="3">
        <v>24716014</v>
      </c>
      <c r="X147" s="3">
        <v>37122832</v>
      </c>
      <c r="Y147" s="3">
        <v>28834581</v>
      </c>
      <c r="Z147" s="3">
        <v>32122355</v>
      </c>
      <c r="AA147" s="3">
        <v>30635711</v>
      </c>
      <c r="AB147" s="3">
        <v>30153536</v>
      </c>
      <c r="AC147" s="3">
        <v>35564525</v>
      </c>
      <c r="AD147" s="3">
        <v>32428048</v>
      </c>
      <c r="AE147" s="3">
        <v>33824529</v>
      </c>
      <c r="AF147" s="3">
        <v>27741170</v>
      </c>
      <c r="AG147" s="3">
        <v>33315383</v>
      </c>
      <c r="AH147" s="3">
        <v>38204213</v>
      </c>
      <c r="AI147" s="3">
        <v>45610910</v>
      </c>
      <c r="AJ147" s="3">
        <v>54767701</v>
      </c>
      <c r="AK147" s="3">
        <v>65369047</v>
      </c>
      <c r="AL147" s="3">
        <v>60697934</v>
      </c>
      <c r="AM147" s="3">
        <v>63489600</v>
      </c>
      <c r="AN147" s="3">
        <v>70371372</v>
      </c>
      <c r="AO147" s="3">
        <v>77573592</v>
      </c>
      <c r="AP147" s="3">
        <v>68358353</v>
      </c>
      <c r="AQ147" s="3">
        <v>70050260</v>
      </c>
      <c r="AR147" s="3">
        <v>69914481</v>
      </c>
      <c r="AS147" s="3">
        <v>68780971</v>
      </c>
    </row>
    <row r="148" spans="17:45" x14ac:dyDescent="0.2">
      <c r="Q148" s="2">
        <v>45</v>
      </c>
      <c r="R148" s="1" t="s">
        <v>44</v>
      </c>
      <c r="S148" s="3">
        <v>48163659</v>
      </c>
      <c r="T148" s="3">
        <v>48234764</v>
      </c>
      <c r="U148" s="3">
        <v>48875170</v>
      </c>
      <c r="V148" s="3">
        <v>39119819</v>
      </c>
      <c r="W148" s="3">
        <v>35216210</v>
      </c>
      <c r="X148" s="3">
        <v>37894678</v>
      </c>
      <c r="Y148" s="3">
        <v>36977487</v>
      </c>
      <c r="Z148" s="3">
        <v>40614169</v>
      </c>
      <c r="AA148" s="3">
        <v>41415178</v>
      </c>
      <c r="AB148" s="3">
        <v>43612355</v>
      </c>
      <c r="AC148" s="3">
        <v>51231403</v>
      </c>
      <c r="AD148" s="3">
        <v>53738746</v>
      </c>
      <c r="AE148" s="3">
        <v>43277863</v>
      </c>
      <c r="AF148" s="3">
        <v>44231095</v>
      </c>
      <c r="AG148" s="3">
        <v>46831469</v>
      </c>
      <c r="AH148" s="3">
        <v>50250684</v>
      </c>
      <c r="AI148" s="3">
        <v>58930916</v>
      </c>
      <c r="AJ148" s="3">
        <v>62340451</v>
      </c>
      <c r="AK148" s="3">
        <v>70810092</v>
      </c>
      <c r="AL148" s="3">
        <v>72551376</v>
      </c>
      <c r="AM148" s="3">
        <v>62552201</v>
      </c>
      <c r="AN148" s="3">
        <v>68316832</v>
      </c>
      <c r="AO148" s="3">
        <v>63266523</v>
      </c>
      <c r="AP148" s="3">
        <v>65257351</v>
      </c>
      <c r="AQ148" s="3">
        <v>64398701</v>
      </c>
      <c r="AR148" s="3">
        <v>64229408</v>
      </c>
      <c r="AS148" s="3">
        <v>67649667</v>
      </c>
    </row>
    <row r="149" spans="17:45" x14ac:dyDescent="0.2">
      <c r="Q149" s="2">
        <v>46</v>
      </c>
      <c r="R149" s="1" t="s">
        <v>45</v>
      </c>
      <c r="S149" s="3">
        <v>88999052</v>
      </c>
      <c r="T149" s="3">
        <v>94346575</v>
      </c>
      <c r="U149" s="3">
        <v>88453992</v>
      </c>
      <c r="V149" s="3">
        <v>88846505</v>
      </c>
      <c r="W149" s="3">
        <v>91016677</v>
      </c>
      <c r="X149" s="3">
        <v>82049356</v>
      </c>
      <c r="Y149" s="3">
        <v>78249922</v>
      </c>
      <c r="Z149" s="3">
        <v>80667114</v>
      </c>
      <c r="AA149" s="3">
        <v>81443441</v>
      </c>
      <c r="AB149" s="3">
        <v>85145079</v>
      </c>
      <c r="AC149" s="3">
        <v>77113707</v>
      </c>
      <c r="AD149" s="3">
        <v>74521710</v>
      </c>
      <c r="AE149" s="3">
        <v>73394456</v>
      </c>
      <c r="AF149" s="3">
        <v>70456407</v>
      </c>
      <c r="AG149" s="3">
        <v>76803573</v>
      </c>
      <c r="AH149" s="3">
        <v>80176261</v>
      </c>
      <c r="AI149" s="3">
        <v>84264448</v>
      </c>
      <c r="AJ149" s="3">
        <v>91346240</v>
      </c>
      <c r="AK149" s="3">
        <v>101915119</v>
      </c>
      <c r="AL149" s="3">
        <v>91405387</v>
      </c>
      <c r="AM149" s="3">
        <v>94763996</v>
      </c>
      <c r="AN149" s="3">
        <v>107431078</v>
      </c>
      <c r="AO149" s="3">
        <v>104639850</v>
      </c>
      <c r="AP149" s="3">
        <v>96934661</v>
      </c>
      <c r="AQ149" s="3">
        <v>91195228</v>
      </c>
      <c r="AR149" s="3">
        <v>93909954</v>
      </c>
      <c r="AS149" s="3">
        <v>89296115</v>
      </c>
    </row>
    <row r="150" spans="17:45" x14ac:dyDescent="0.2">
      <c r="Q150" s="2">
        <v>47</v>
      </c>
      <c r="R150" s="1" t="s">
        <v>46</v>
      </c>
      <c r="S150" s="3">
        <v>80357553</v>
      </c>
      <c r="T150" s="3">
        <v>84603126</v>
      </c>
      <c r="U150" s="3">
        <v>76200408</v>
      </c>
      <c r="V150" s="3">
        <v>84014128</v>
      </c>
      <c r="W150" s="3">
        <v>73383228</v>
      </c>
      <c r="X150" s="3">
        <v>63290496</v>
      </c>
      <c r="Y150" s="3">
        <v>64066281</v>
      </c>
      <c r="Z150" s="3">
        <v>111569670</v>
      </c>
      <c r="AA150" s="3">
        <v>116280461</v>
      </c>
      <c r="AB150" s="3">
        <v>120622716</v>
      </c>
      <c r="AC150" s="3">
        <v>146142292</v>
      </c>
      <c r="AD150" s="3">
        <v>142772857</v>
      </c>
      <c r="AE150" s="3">
        <v>69888612</v>
      </c>
      <c r="AF150" s="3">
        <v>66158197</v>
      </c>
      <c r="AG150" s="3">
        <v>96958970</v>
      </c>
      <c r="AH150" s="3">
        <v>111114274</v>
      </c>
      <c r="AI150" s="3">
        <v>109722858</v>
      </c>
      <c r="AJ150" s="3">
        <v>111520094</v>
      </c>
      <c r="AK150" s="3">
        <v>121067188</v>
      </c>
      <c r="AL150" s="3">
        <v>103098962</v>
      </c>
      <c r="AM150" s="3">
        <v>103304171</v>
      </c>
      <c r="AN150" s="3">
        <v>112527000</v>
      </c>
      <c r="AO150" s="3">
        <v>122082229</v>
      </c>
      <c r="AP150" s="3">
        <v>121806358</v>
      </c>
      <c r="AQ150" s="3">
        <v>103754822</v>
      </c>
      <c r="AR150" s="3">
        <v>130068651</v>
      </c>
      <c r="AS150" s="3">
        <v>131673521</v>
      </c>
    </row>
    <row r="151" spans="17:45" x14ac:dyDescent="0.2">
      <c r="Q151" s="2">
        <v>48</v>
      </c>
      <c r="R151" s="1" t="s">
        <v>47</v>
      </c>
      <c r="S151" s="3">
        <v>25616096</v>
      </c>
      <c r="T151" s="3">
        <v>26653221</v>
      </c>
      <c r="U151" s="3">
        <v>24338968</v>
      </c>
      <c r="V151" s="3">
        <v>24795178</v>
      </c>
      <c r="W151" s="3">
        <v>24540175</v>
      </c>
      <c r="X151" s="3">
        <v>23322169</v>
      </c>
      <c r="Y151" s="3">
        <v>23096012</v>
      </c>
      <c r="Z151" s="3">
        <v>31044275</v>
      </c>
      <c r="AA151" s="3">
        <v>32114574</v>
      </c>
      <c r="AB151" s="3">
        <v>33709789</v>
      </c>
      <c r="AC151" s="3">
        <v>38970089</v>
      </c>
      <c r="AD151" s="3">
        <v>33460749</v>
      </c>
      <c r="AE151" s="3">
        <v>32665558</v>
      </c>
      <c r="AF151" s="3">
        <v>31450704</v>
      </c>
      <c r="AG151" s="3">
        <v>28000921</v>
      </c>
      <c r="AH151" s="3">
        <v>29009900</v>
      </c>
      <c r="AI151" s="3">
        <v>33085511</v>
      </c>
      <c r="AJ151" s="3">
        <v>37819180</v>
      </c>
      <c r="AK151" s="3">
        <v>39335049</v>
      </c>
      <c r="AL151" s="3">
        <v>38268903</v>
      </c>
      <c r="AM151" s="3">
        <v>36122840</v>
      </c>
      <c r="AN151" s="3">
        <v>43817698</v>
      </c>
      <c r="AO151" s="3">
        <v>43017742</v>
      </c>
      <c r="AP151" s="3">
        <v>43261033</v>
      </c>
      <c r="AQ151" s="3">
        <v>42500851</v>
      </c>
      <c r="AR151" s="3">
        <v>41526104</v>
      </c>
      <c r="AS151" s="3">
        <v>36254157</v>
      </c>
    </row>
    <row r="152" spans="17:45" x14ac:dyDescent="0.2">
      <c r="Q152" s="2">
        <v>49</v>
      </c>
      <c r="R152" s="1" t="s">
        <v>48</v>
      </c>
      <c r="S152" s="3">
        <v>207617391</v>
      </c>
      <c r="T152" s="3">
        <v>216106732</v>
      </c>
      <c r="U152" s="3">
        <v>212811752</v>
      </c>
      <c r="V152" s="3">
        <v>219537504</v>
      </c>
      <c r="W152" s="3">
        <v>215019144</v>
      </c>
      <c r="X152" s="3">
        <v>198623559</v>
      </c>
      <c r="Y152" s="3">
        <v>177428055</v>
      </c>
      <c r="Z152" s="3">
        <v>205666004</v>
      </c>
      <c r="AA152" s="3">
        <v>195849085</v>
      </c>
      <c r="AB152" s="3">
        <v>179484492</v>
      </c>
      <c r="AC152" s="3">
        <v>172860107</v>
      </c>
      <c r="AD152" s="3">
        <v>142265333</v>
      </c>
      <c r="AE152" s="3">
        <v>155951424</v>
      </c>
      <c r="AF152" s="3">
        <v>134675150</v>
      </c>
      <c r="AG152" s="3">
        <v>17204040</v>
      </c>
      <c r="AH152" s="3">
        <v>39410384</v>
      </c>
      <c r="AI152" s="3">
        <v>32761040</v>
      </c>
      <c r="AJ152" s="3">
        <v>43725589</v>
      </c>
      <c r="AK152" s="3">
        <v>54107240</v>
      </c>
      <c r="AL152" s="3">
        <v>60391813</v>
      </c>
      <c r="AM152" s="3">
        <v>78952153</v>
      </c>
      <c r="AN152" s="3">
        <v>84673833</v>
      </c>
      <c r="AO152" s="3">
        <v>72571184</v>
      </c>
      <c r="AP152" s="3">
        <v>62615777</v>
      </c>
      <c r="AQ152" s="3">
        <v>61518368</v>
      </c>
      <c r="AR152" s="3">
        <v>70202294</v>
      </c>
      <c r="AS152" s="3">
        <v>70545497</v>
      </c>
    </row>
    <row r="153" spans="17:45" x14ac:dyDescent="0.2">
      <c r="Q153" s="2">
        <v>50</v>
      </c>
      <c r="R153" s="1" t="s">
        <v>49</v>
      </c>
      <c r="S153" s="3">
        <v>15281384</v>
      </c>
      <c r="T153" s="3">
        <v>17394300</v>
      </c>
      <c r="U153" s="3">
        <v>18397212</v>
      </c>
      <c r="V153" s="3">
        <v>17082441</v>
      </c>
      <c r="W153" s="3">
        <v>16358692</v>
      </c>
      <c r="X153" s="3">
        <v>10947993</v>
      </c>
      <c r="Y153" s="3">
        <v>11463930</v>
      </c>
      <c r="Z153" s="3">
        <v>11634750</v>
      </c>
      <c r="AA153" s="3">
        <v>12408348</v>
      </c>
      <c r="AB153" s="3">
        <v>12465310</v>
      </c>
      <c r="AC153" s="3">
        <v>13627421</v>
      </c>
      <c r="AD153" s="3">
        <v>10611127</v>
      </c>
      <c r="AE153" s="3">
        <v>10450901</v>
      </c>
      <c r="AF153" s="3">
        <v>11895840</v>
      </c>
      <c r="AG153" s="3">
        <v>16829761</v>
      </c>
      <c r="AH153" s="3">
        <v>17980684</v>
      </c>
      <c r="AI153" s="3">
        <v>20809447</v>
      </c>
      <c r="AJ153" s="3">
        <v>22213016</v>
      </c>
      <c r="AK153" s="3">
        <v>27894521</v>
      </c>
      <c r="AL153" s="3">
        <v>29598593</v>
      </c>
      <c r="AM153" s="3">
        <v>30540255</v>
      </c>
      <c r="AN153" s="3">
        <v>33928324</v>
      </c>
      <c r="AO153" s="3">
        <v>33208435</v>
      </c>
      <c r="AP153" s="3">
        <v>30894085</v>
      </c>
      <c r="AQ153" s="3">
        <v>35268997</v>
      </c>
      <c r="AR153" s="3">
        <v>35605068</v>
      </c>
      <c r="AS153" s="3">
        <v>32847543</v>
      </c>
    </row>
    <row r="154" spans="17:45" x14ac:dyDescent="0.2">
      <c r="Q154" s="2">
        <v>51</v>
      </c>
      <c r="R154" s="1" t="s">
        <v>50</v>
      </c>
      <c r="S154" s="3">
        <v>13542704</v>
      </c>
      <c r="T154" s="3">
        <v>15583415</v>
      </c>
      <c r="U154" s="3">
        <v>16558792</v>
      </c>
      <c r="V154" s="3">
        <v>17934418</v>
      </c>
      <c r="W154" s="3">
        <v>15616874</v>
      </c>
      <c r="X154" s="3">
        <v>13668725</v>
      </c>
      <c r="Y154" s="3">
        <v>13674198</v>
      </c>
      <c r="Z154" s="3">
        <v>16088173</v>
      </c>
      <c r="AA154" s="3">
        <v>17511387</v>
      </c>
      <c r="AB154" s="3">
        <v>17511385</v>
      </c>
      <c r="AC154" s="3">
        <v>19202625</v>
      </c>
      <c r="AD154" s="3">
        <v>23949915</v>
      </c>
      <c r="AE154" s="3">
        <v>21417847</v>
      </c>
      <c r="AF154" s="3">
        <v>14047797</v>
      </c>
      <c r="AG154" s="3">
        <v>13838138</v>
      </c>
      <c r="AH154" s="3">
        <v>14993773</v>
      </c>
      <c r="AI154" s="3">
        <v>14982611</v>
      </c>
      <c r="AJ154" s="3">
        <v>15041416</v>
      </c>
      <c r="AK154" s="3">
        <v>15352588</v>
      </c>
      <c r="AL154" s="3">
        <v>14348114</v>
      </c>
      <c r="AM154" s="3">
        <v>17079785</v>
      </c>
      <c r="AN154" s="3">
        <v>15775994</v>
      </c>
      <c r="AO154" s="3">
        <v>15785933</v>
      </c>
      <c r="AP154" s="3">
        <v>14877091</v>
      </c>
      <c r="AQ154" s="3">
        <v>17269516</v>
      </c>
      <c r="AR154" s="3">
        <v>18096778</v>
      </c>
      <c r="AS154" s="3">
        <v>16745419</v>
      </c>
    </row>
    <row r="155" spans="17:45" x14ac:dyDescent="0.2">
      <c r="Q155" s="2">
        <v>52</v>
      </c>
      <c r="R155" s="1" t="s">
        <v>51</v>
      </c>
      <c r="S155" s="3">
        <v>62732399</v>
      </c>
      <c r="T155" s="3">
        <v>51112718</v>
      </c>
      <c r="U155" s="3">
        <v>59693510</v>
      </c>
      <c r="V155" s="3">
        <v>61586638</v>
      </c>
      <c r="W155" s="3">
        <v>59692283</v>
      </c>
      <c r="X155" s="3">
        <v>64000424</v>
      </c>
      <c r="Y155" s="3">
        <v>62093412</v>
      </c>
      <c r="Z155" s="3">
        <v>59182963</v>
      </c>
      <c r="AA155" s="3">
        <v>64056143</v>
      </c>
      <c r="AB155" s="3">
        <v>68209897</v>
      </c>
      <c r="AC155" s="3">
        <v>68077197</v>
      </c>
      <c r="AD155" s="3">
        <v>57825350</v>
      </c>
      <c r="AE155" s="3">
        <v>62441699</v>
      </c>
      <c r="AF155" s="3">
        <v>62740316</v>
      </c>
      <c r="AG155" s="3">
        <v>61707346</v>
      </c>
      <c r="AH155" s="3">
        <v>65670453</v>
      </c>
      <c r="AI155" s="3">
        <v>69196352</v>
      </c>
      <c r="AJ155" s="3">
        <v>69852849</v>
      </c>
      <c r="AK155" s="3">
        <v>85912862</v>
      </c>
      <c r="AL155" s="3">
        <v>81467918</v>
      </c>
      <c r="AM155" s="3">
        <v>75306792</v>
      </c>
      <c r="AN155" s="3">
        <v>86707874</v>
      </c>
      <c r="AO155" s="3">
        <v>85750233</v>
      </c>
      <c r="AP155" s="3">
        <v>87923591</v>
      </c>
      <c r="AQ155" s="3">
        <v>95753937</v>
      </c>
      <c r="AR155" s="3">
        <v>89169591</v>
      </c>
      <c r="AS155" s="3">
        <v>87838458</v>
      </c>
    </row>
    <row r="156" spans="17:45" x14ac:dyDescent="0.2">
      <c r="Q156" s="2">
        <v>53</v>
      </c>
      <c r="R156" s="1" t="s">
        <v>52</v>
      </c>
      <c r="S156" s="3">
        <v>75622091</v>
      </c>
      <c r="T156" s="3">
        <v>85994286</v>
      </c>
      <c r="U156" s="3">
        <v>80174202</v>
      </c>
      <c r="V156" s="3">
        <v>83782162</v>
      </c>
      <c r="W156" s="3">
        <v>81973470</v>
      </c>
      <c r="X156" s="3">
        <v>78833064</v>
      </c>
      <c r="Y156" s="3">
        <v>65956896</v>
      </c>
      <c r="Z156" s="3">
        <v>62857891</v>
      </c>
      <c r="AA156" s="3">
        <v>67344201</v>
      </c>
      <c r="AB156" s="3">
        <v>63265698</v>
      </c>
      <c r="AC156" s="3">
        <v>68778662</v>
      </c>
      <c r="AD156" s="3">
        <v>67627730</v>
      </c>
      <c r="AE156" s="3">
        <v>61797358</v>
      </c>
      <c r="AF156" s="3">
        <v>62239632</v>
      </c>
      <c r="AG156" s="3">
        <v>57693651</v>
      </c>
      <c r="AH156" s="3">
        <v>60198905</v>
      </c>
      <c r="AI156" s="3">
        <v>61729334</v>
      </c>
      <c r="AJ156" s="3">
        <v>66603796</v>
      </c>
      <c r="AK156" s="3">
        <v>64493643</v>
      </c>
      <c r="AL156" s="3">
        <v>78567603</v>
      </c>
      <c r="AM156" s="3">
        <v>79217710</v>
      </c>
      <c r="AN156" s="3">
        <v>94973996</v>
      </c>
      <c r="AO156" s="3">
        <v>74515848</v>
      </c>
      <c r="AP156" s="3">
        <v>76761437</v>
      </c>
      <c r="AQ156" s="3">
        <v>79883121</v>
      </c>
      <c r="AR156" s="3">
        <v>69021199</v>
      </c>
      <c r="AS156" s="3">
        <v>73328627</v>
      </c>
    </row>
    <row r="157" spans="17:45" x14ac:dyDescent="0.2">
      <c r="Q157" s="2">
        <v>54</v>
      </c>
      <c r="R157" s="1" t="s">
        <v>53</v>
      </c>
      <c r="S157" s="3">
        <v>338994114</v>
      </c>
      <c r="T157" s="3">
        <v>349897240</v>
      </c>
      <c r="U157" s="3">
        <v>351803158</v>
      </c>
      <c r="V157" s="3">
        <v>385426071</v>
      </c>
      <c r="W157" s="3">
        <v>337110373</v>
      </c>
      <c r="X157" s="3">
        <v>321299176</v>
      </c>
      <c r="Y157" s="3">
        <v>341819750</v>
      </c>
      <c r="Z157" s="3">
        <v>378274463</v>
      </c>
      <c r="AA157" s="3">
        <v>354239841</v>
      </c>
      <c r="AB157" s="3">
        <v>327809046</v>
      </c>
      <c r="AC157" s="3">
        <v>370571443</v>
      </c>
      <c r="AD157" s="3">
        <v>332669143</v>
      </c>
      <c r="AE157" s="3">
        <v>319945272</v>
      </c>
      <c r="AF157" s="3">
        <v>287482035</v>
      </c>
      <c r="AG157" s="3">
        <v>311160735</v>
      </c>
      <c r="AH157" s="3">
        <v>338792960</v>
      </c>
      <c r="AI157" s="3">
        <v>337726480</v>
      </c>
      <c r="AJ157" s="3">
        <v>327418223</v>
      </c>
      <c r="AK157" s="3">
        <v>431049418</v>
      </c>
      <c r="AL157" s="3">
        <v>411479588</v>
      </c>
      <c r="AM157" s="3">
        <v>420625753</v>
      </c>
      <c r="AN157" s="3">
        <v>428342976</v>
      </c>
      <c r="AO157" s="3">
        <v>371360090</v>
      </c>
      <c r="AP157" s="3">
        <v>374196118</v>
      </c>
      <c r="AQ157" s="3">
        <v>355158181</v>
      </c>
      <c r="AR157" s="3">
        <v>363912883</v>
      </c>
      <c r="AS157" s="3">
        <v>332927441</v>
      </c>
    </row>
    <row r="158" spans="17:45" x14ac:dyDescent="0.2">
      <c r="Q158" s="2">
        <v>55</v>
      </c>
      <c r="R158" s="1" t="s">
        <v>54</v>
      </c>
      <c r="S158" s="3">
        <v>33043464</v>
      </c>
      <c r="T158" s="3">
        <v>34663713</v>
      </c>
      <c r="U158" s="3">
        <v>32397251</v>
      </c>
      <c r="V158" s="3">
        <v>28740269</v>
      </c>
      <c r="W158" s="3">
        <v>29812488</v>
      </c>
      <c r="X158" s="3">
        <v>13661840</v>
      </c>
      <c r="Y158" s="1">
        <v>0</v>
      </c>
      <c r="Z158" s="3">
        <v>1333717</v>
      </c>
      <c r="AA158" s="3">
        <v>14593762</v>
      </c>
      <c r="AB158" s="3">
        <v>14309990</v>
      </c>
      <c r="AC158" s="3">
        <v>13482976</v>
      </c>
      <c r="AD158" s="3">
        <v>14805928</v>
      </c>
      <c r="AE158" s="3">
        <v>18309835</v>
      </c>
      <c r="AF158" s="3">
        <v>20905704</v>
      </c>
      <c r="AG158" s="3">
        <v>20046097</v>
      </c>
      <c r="AH158" s="3">
        <v>19229287</v>
      </c>
      <c r="AI158" s="3">
        <v>17065205</v>
      </c>
      <c r="AJ158" s="3">
        <v>21537356</v>
      </c>
      <c r="AK158" s="3">
        <v>20544564</v>
      </c>
      <c r="AL158" s="3">
        <v>18123139</v>
      </c>
      <c r="AM158" s="3">
        <v>19022233</v>
      </c>
      <c r="AN158" s="3">
        <v>20869454</v>
      </c>
      <c r="AO158" s="3">
        <v>22584773</v>
      </c>
      <c r="AP158" s="3">
        <v>24663415</v>
      </c>
      <c r="AQ158" s="3">
        <v>21988509</v>
      </c>
      <c r="AR158" s="3">
        <v>20651187</v>
      </c>
      <c r="AS158" s="3">
        <v>18690035</v>
      </c>
    </row>
    <row r="159" spans="17:45" x14ac:dyDescent="0.2">
      <c r="Q159" s="2">
        <v>56</v>
      </c>
      <c r="R159" s="1" t="s">
        <v>55</v>
      </c>
      <c r="S159" s="3">
        <v>21007484</v>
      </c>
      <c r="T159" s="3">
        <v>21007484</v>
      </c>
      <c r="U159" s="3">
        <v>21536635</v>
      </c>
      <c r="V159" s="3">
        <v>21536635</v>
      </c>
      <c r="W159" s="3">
        <v>21536635</v>
      </c>
      <c r="X159" s="3">
        <v>22932176</v>
      </c>
      <c r="Y159" s="3">
        <v>23180620</v>
      </c>
      <c r="Z159" s="3">
        <v>23250023</v>
      </c>
      <c r="AA159" s="3">
        <v>20820467</v>
      </c>
      <c r="AB159" s="3">
        <v>21813379</v>
      </c>
      <c r="AC159" s="3">
        <v>27663302</v>
      </c>
      <c r="AD159" s="3">
        <v>21577843</v>
      </c>
      <c r="AE159" s="3">
        <v>21408432</v>
      </c>
      <c r="AF159" s="3">
        <v>21477415</v>
      </c>
      <c r="AG159" s="3">
        <v>21387302</v>
      </c>
      <c r="AH159" s="3">
        <v>30443043</v>
      </c>
      <c r="AI159" s="3">
        <v>33285220</v>
      </c>
      <c r="AJ159" s="3">
        <v>36922273</v>
      </c>
      <c r="AK159" s="3">
        <v>82138052</v>
      </c>
      <c r="AL159" s="3">
        <v>97856214</v>
      </c>
      <c r="AM159" s="3">
        <v>102267067</v>
      </c>
      <c r="AN159" s="3">
        <v>100245174</v>
      </c>
      <c r="AO159" s="3">
        <v>97487745</v>
      </c>
      <c r="AP159" s="3">
        <v>94317152</v>
      </c>
      <c r="AQ159" s="3">
        <v>90510475</v>
      </c>
      <c r="AR159" s="3">
        <v>81607902</v>
      </c>
      <c r="AS159" s="3">
        <v>76276935</v>
      </c>
    </row>
    <row r="160" spans="17:45" x14ac:dyDescent="0.2">
      <c r="Q160" s="2">
        <v>57</v>
      </c>
      <c r="R160" s="1" t="s">
        <v>56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3">
        <v>230832</v>
      </c>
      <c r="AB160" s="3">
        <v>804518</v>
      </c>
      <c r="AC160" s="3">
        <v>953469</v>
      </c>
      <c r="AD160" s="3">
        <v>1138222</v>
      </c>
      <c r="AE160" s="1">
        <v>0</v>
      </c>
      <c r="AF160" s="3">
        <v>1117789</v>
      </c>
      <c r="AG160" s="3">
        <v>281367</v>
      </c>
      <c r="AH160" s="3">
        <v>370997</v>
      </c>
      <c r="AI160" s="3">
        <v>457041</v>
      </c>
      <c r="AJ160" s="3">
        <v>1473094</v>
      </c>
      <c r="AK160" s="3">
        <v>1336937</v>
      </c>
      <c r="AL160" s="3">
        <v>1346543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3555615</v>
      </c>
      <c r="AS160" s="3">
        <v>5593398</v>
      </c>
    </row>
    <row r="161" spans="17:45" x14ac:dyDescent="0.2">
      <c r="Q161" s="2">
        <v>58</v>
      </c>
      <c r="R161" s="1" t="s">
        <v>57</v>
      </c>
      <c r="S161" s="3">
        <v>22932941</v>
      </c>
      <c r="T161" s="3">
        <v>24114867</v>
      </c>
      <c r="U161" s="3">
        <v>20104529</v>
      </c>
      <c r="V161" s="3">
        <v>20461013</v>
      </c>
      <c r="W161" s="3">
        <v>19126732</v>
      </c>
      <c r="X161" s="3">
        <v>20045636</v>
      </c>
      <c r="Y161" s="3">
        <v>20300162</v>
      </c>
      <c r="Z161" s="3">
        <v>19771240</v>
      </c>
      <c r="AA161" s="3">
        <v>18687982</v>
      </c>
      <c r="AB161" s="3">
        <v>15957076</v>
      </c>
      <c r="AC161" s="3">
        <v>15024749</v>
      </c>
      <c r="AD161" s="3">
        <v>13981171</v>
      </c>
      <c r="AE161" s="3">
        <v>16503375</v>
      </c>
      <c r="AF161" s="3">
        <v>17487184</v>
      </c>
      <c r="AG161" s="3">
        <v>15499763</v>
      </c>
      <c r="AH161" s="3">
        <v>12806144</v>
      </c>
      <c r="AI161" s="3">
        <v>14681403</v>
      </c>
      <c r="AJ161" s="3">
        <v>17790720</v>
      </c>
      <c r="AK161" s="3">
        <v>18418549</v>
      </c>
      <c r="AL161" s="3">
        <v>18119752</v>
      </c>
      <c r="AM161" s="3">
        <v>16822764</v>
      </c>
      <c r="AN161" s="3">
        <v>19065379</v>
      </c>
      <c r="AO161" s="3">
        <v>17899236</v>
      </c>
      <c r="AP161" s="3">
        <v>20077213</v>
      </c>
      <c r="AQ161" s="3">
        <v>15116913</v>
      </c>
      <c r="AR161" s="3">
        <v>14052042</v>
      </c>
      <c r="AS161" s="3">
        <v>14185029</v>
      </c>
    </row>
    <row r="162" spans="17:45" x14ac:dyDescent="0.2">
      <c r="Q162" s="2">
        <v>59</v>
      </c>
      <c r="R162" s="1" t="s">
        <v>58</v>
      </c>
      <c r="S162" s="3">
        <v>59470094</v>
      </c>
      <c r="T162" s="3">
        <v>54105747</v>
      </c>
      <c r="U162" s="3">
        <v>43435994</v>
      </c>
      <c r="V162" s="3">
        <v>42670034</v>
      </c>
      <c r="W162" s="3">
        <v>41207941</v>
      </c>
      <c r="X162" s="3">
        <v>34857751</v>
      </c>
      <c r="Y162" s="3">
        <v>49713228</v>
      </c>
      <c r="Z162" s="3">
        <v>49835575</v>
      </c>
      <c r="AA162" s="3">
        <v>52361739</v>
      </c>
      <c r="AB162" s="3">
        <v>51306650</v>
      </c>
      <c r="AC162" s="3">
        <v>51848049</v>
      </c>
      <c r="AD162" s="3">
        <v>42372883</v>
      </c>
      <c r="AE162" s="3">
        <v>47100345</v>
      </c>
      <c r="AF162" s="3">
        <v>47614050</v>
      </c>
      <c r="AG162" s="3">
        <v>43429938</v>
      </c>
      <c r="AH162" s="3">
        <v>48806291</v>
      </c>
      <c r="AI162" s="3">
        <v>45052787</v>
      </c>
      <c r="AJ162" s="3">
        <v>47716475</v>
      </c>
      <c r="AK162" s="3">
        <v>44347447</v>
      </c>
      <c r="AL162" s="3">
        <v>43553761</v>
      </c>
      <c r="AM162" s="3">
        <v>42330575</v>
      </c>
      <c r="AN162" s="3">
        <v>45683623</v>
      </c>
      <c r="AO162" s="3">
        <v>48201319</v>
      </c>
      <c r="AP162" s="3">
        <v>48697671</v>
      </c>
      <c r="AQ162" s="3">
        <v>48503881</v>
      </c>
      <c r="AR162" s="3">
        <v>53663645</v>
      </c>
      <c r="AS162" s="3">
        <v>58915504</v>
      </c>
    </row>
    <row r="163" spans="17:45" x14ac:dyDescent="0.2">
      <c r="Q163" s="2">
        <v>60</v>
      </c>
      <c r="R163" s="1" t="s">
        <v>59</v>
      </c>
      <c r="S163" s="3">
        <v>46486138</v>
      </c>
      <c r="T163" s="3">
        <v>50772783</v>
      </c>
      <c r="U163" s="3">
        <v>47103808</v>
      </c>
      <c r="V163" s="3">
        <v>43194645</v>
      </c>
      <c r="W163" s="3">
        <v>40319524</v>
      </c>
      <c r="X163" s="3">
        <v>40560674</v>
      </c>
      <c r="Y163" s="3">
        <v>41462854</v>
      </c>
      <c r="Z163" s="3">
        <v>43045488</v>
      </c>
      <c r="AA163" s="3">
        <v>42976778</v>
      </c>
      <c r="AB163" s="3">
        <v>40815155</v>
      </c>
      <c r="AC163" s="3">
        <v>39400595</v>
      </c>
      <c r="AD163" s="3">
        <v>46437428</v>
      </c>
      <c r="AE163" s="3">
        <v>50919988</v>
      </c>
      <c r="AF163" s="3">
        <v>45693742</v>
      </c>
      <c r="AG163" s="3">
        <v>43722617</v>
      </c>
      <c r="AH163" s="3">
        <v>43087437</v>
      </c>
      <c r="AI163" s="3">
        <v>42200878</v>
      </c>
      <c r="AJ163" s="3">
        <v>57971228</v>
      </c>
      <c r="AK163" s="3">
        <v>62235164</v>
      </c>
      <c r="AL163" s="3">
        <v>62844083</v>
      </c>
      <c r="AM163" s="3">
        <v>57877257</v>
      </c>
      <c r="AN163" s="3">
        <v>58809104</v>
      </c>
      <c r="AO163" s="3">
        <v>58563275</v>
      </c>
      <c r="AP163" s="3">
        <v>48621681</v>
      </c>
      <c r="AQ163" s="3">
        <v>51025992</v>
      </c>
      <c r="AR163" s="3">
        <v>54630295</v>
      </c>
      <c r="AS163" s="3">
        <v>55820982</v>
      </c>
    </row>
    <row r="164" spans="17:45" x14ac:dyDescent="0.2">
      <c r="Q164" s="2">
        <v>61</v>
      </c>
      <c r="R164" s="1" t="s">
        <v>60</v>
      </c>
      <c r="S164" s="3">
        <v>16858100</v>
      </c>
      <c r="T164" s="3">
        <v>17084455</v>
      </c>
      <c r="U164" s="3">
        <v>16311096</v>
      </c>
      <c r="V164" s="3">
        <v>15720362</v>
      </c>
      <c r="W164" s="3">
        <v>16015451</v>
      </c>
      <c r="X164" s="3">
        <v>15160853</v>
      </c>
      <c r="Y164" s="3">
        <v>14883901</v>
      </c>
      <c r="Z164" s="3">
        <v>16114515</v>
      </c>
      <c r="AA164" s="3">
        <v>17917355</v>
      </c>
      <c r="AB164" s="3">
        <v>18034935</v>
      </c>
      <c r="AC164" s="3">
        <v>18910296</v>
      </c>
      <c r="AD164" s="3">
        <v>19296615</v>
      </c>
      <c r="AE164" s="3">
        <v>20314097</v>
      </c>
      <c r="AF164" s="3">
        <v>20260007</v>
      </c>
      <c r="AG164" s="3">
        <v>22694710</v>
      </c>
      <c r="AH164" s="3">
        <v>25715780</v>
      </c>
      <c r="AI164" s="3">
        <v>26227362</v>
      </c>
      <c r="AJ164" s="3">
        <v>25211519</v>
      </c>
      <c r="AK164" s="3">
        <v>25506962</v>
      </c>
      <c r="AL164" s="3">
        <v>25082761</v>
      </c>
      <c r="AM164" s="3">
        <v>20937051</v>
      </c>
      <c r="AN164" s="3">
        <v>20790156</v>
      </c>
      <c r="AO164" s="3">
        <v>20031440</v>
      </c>
      <c r="AP164" s="3">
        <v>31798264</v>
      </c>
      <c r="AQ164" s="3">
        <v>31247254</v>
      </c>
      <c r="AR164" s="3">
        <v>29992654</v>
      </c>
      <c r="AS164" s="3">
        <v>29718685</v>
      </c>
    </row>
    <row r="165" spans="17:45" x14ac:dyDescent="0.2">
      <c r="Q165" s="2">
        <v>62</v>
      </c>
      <c r="R165" s="1" t="s">
        <v>61</v>
      </c>
      <c r="S165" s="3">
        <v>19184580</v>
      </c>
      <c r="T165" s="3">
        <v>19534862</v>
      </c>
      <c r="U165" s="3">
        <v>17470582</v>
      </c>
      <c r="V165" s="3">
        <v>18269402</v>
      </c>
      <c r="W165" s="3">
        <v>18351520</v>
      </c>
      <c r="X165" s="3">
        <v>18152927</v>
      </c>
      <c r="Y165" s="3">
        <v>16891417</v>
      </c>
      <c r="Z165" s="3">
        <v>16920764</v>
      </c>
      <c r="AA165" s="3">
        <v>18485057</v>
      </c>
      <c r="AB165" s="3">
        <v>18913214</v>
      </c>
      <c r="AC165" s="3">
        <v>18403105</v>
      </c>
      <c r="AD165" s="3">
        <v>15956478</v>
      </c>
      <c r="AE165" s="3">
        <v>15969788</v>
      </c>
      <c r="AF165" s="3">
        <v>16026860</v>
      </c>
      <c r="AG165" s="3">
        <v>13961309</v>
      </c>
      <c r="AH165" s="3">
        <v>14929794</v>
      </c>
      <c r="AI165" s="3">
        <v>14238301</v>
      </c>
      <c r="AJ165" s="3">
        <v>14399096</v>
      </c>
      <c r="AK165" s="3">
        <v>17208715</v>
      </c>
      <c r="AL165" s="3">
        <v>15992255</v>
      </c>
      <c r="AM165" s="3">
        <v>14855917</v>
      </c>
      <c r="AN165" s="3">
        <v>16786832</v>
      </c>
      <c r="AO165" s="3">
        <v>17923512</v>
      </c>
      <c r="AP165" s="3">
        <v>18520490</v>
      </c>
      <c r="AQ165" s="3">
        <v>17488087</v>
      </c>
      <c r="AR165" s="3">
        <v>17026242</v>
      </c>
      <c r="AS165" s="3">
        <v>15893625</v>
      </c>
    </row>
    <row r="166" spans="17:45" x14ac:dyDescent="0.2">
      <c r="Q166" s="2">
        <v>63</v>
      </c>
      <c r="R166" s="1" t="s">
        <v>62</v>
      </c>
      <c r="S166" s="3">
        <v>28775092</v>
      </c>
      <c r="T166" s="3">
        <v>26471362</v>
      </c>
      <c r="U166" s="3">
        <v>27278937</v>
      </c>
      <c r="V166" s="3">
        <v>24567706</v>
      </c>
      <c r="W166" s="3">
        <v>29644692</v>
      </c>
      <c r="X166" s="3">
        <v>31288354</v>
      </c>
      <c r="Y166" s="3">
        <v>35745385</v>
      </c>
      <c r="Z166" s="3">
        <v>38174320</v>
      </c>
      <c r="AA166" s="3">
        <v>42189695</v>
      </c>
      <c r="AB166" s="3">
        <v>43038850</v>
      </c>
      <c r="AC166" s="3">
        <v>46962948</v>
      </c>
      <c r="AD166" s="3">
        <v>38044275</v>
      </c>
      <c r="AE166" s="3">
        <v>38073125</v>
      </c>
      <c r="AF166" s="3">
        <v>32152479</v>
      </c>
      <c r="AG166" s="3">
        <v>32423524</v>
      </c>
      <c r="AH166" s="3">
        <v>32836374</v>
      </c>
      <c r="AI166" s="3">
        <v>56647712</v>
      </c>
      <c r="AJ166" s="3">
        <v>37449490</v>
      </c>
      <c r="AK166" s="3">
        <v>37351887</v>
      </c>
      <c r="AL166" s="3">
        <v>42512454</v>
      </c>
      <c r="AM166" s="3">
        <v>37496631</v>
      </c>
      <c r="AN166" s="3">
        <v>34031146</v>
      </c>
      <c r="AO166" s="3">
        <v>31929252</v>
      </c>
      <c r="AP166" s="3">
        <v>32127655</v>
      </c>
      <c r="AQ166" s="3">
        <v>30582319</v>
      </c>
      <c r="AR166" s="3">
        <v>29369318</v>
      </c>
      <c r="AS166" s="3">
        <v>26525616</v>
      </c>
    </row>
    <row r="167" spans="17:45" x14ac:dyDescent="0.2">
      <c r="Q167" s="2">
        <v>64</v>
      </c>
      <c r="R167" s="1" t="s">
        <v>63</v>
      </c>
      <c r="S167" s="3">
        <v>8723487</v>
      </c>
      <c r="T167" s="3">
        <v>9032388</v>
      </c>
      <c r="U167" s="3">
        <v>9095518</v>
      </c>
      <c r="V167" s="3">
        <v>9740788</v>
      </c>
      <c r="W167" s="3">
        <v>11085612</v>
      </c>
      <c r="X167" s="3">
        <v>12419569</v>
      </c>
      <c r="Y167" s="3">
        <v>13843227</v>
      </c>
      <c r="Z167" s="3">
        <v>13463130</v>
      </c>
      <c r="AA167" s="3">
        <v>13095170</v>
      </c>
      <c r="AB167" s="3">
        <v>14729699</v>
      </c>
      <c r="AC167" s="3">
        <v>16091523</v>
      </c>
      <c r="AD167" s="3">
        <v>17664405</v>
      </c>
      <c r="AE167" s="3">
        <v>17029034</v>
      </c>
      <c r="AF167" s="3">
        <v>13556765</v>
      </c>
      <c r="AG167" s="3">
        <v>13221596</v>
      </c>
      <c r="AH167" s="3">
        <v>19196156</v>
      </c>
      <c r="AI167" s="3">
        <v>20404703</v>
      </c>
      <c r="AJ167" s="3">
        <v>22033824</v>
      </c>
      <c r="AK167" s="3">
        <v>23555135</v>
      </c>
      <c r="AL167" s="3">
        <v>24473635</v>
      </c>
      <c r="AM167" s="3">
        <v>24879094</v>
      </c>
      <c r="AN167" s="3">
        <v>25333552</v>
      </c>
      <c r="AO167" s="3">
        <v>26423450</v>
      </c>
      <c r="AP167" s="3">
        <v>26746167</v>
      </c>
      <c r="AQ167" s="3">
        <v>24802210</v>
      </c>
      <c r="AR167" s="3">
        <v>23552490</v>
      </c>
      <c r="AS167" s="3">
        <v>22748068</v>
      </c>
    </row>
    <row r="168" spans="17:45" x14ac:dyDescent="0.2">
      <c r="Q168" s="2">
        <v>65</v>
      </c>
      <c r="R168" s="1" t="s">
        <v>64</v>
      </c>
      <c r="S168" s="3">
        <v>35725719</v>
      </c>
      <c r="T168" s="3">
        <v>32691034</v>
      </c>
      <c r="U168" s="3">
        <v>34086967</v>
      </c>
      <c r="V168" s="3">
        <v>29284751</v>
      </c>
      <c r="W168" s="3">
        <v>31869918</v>
      </c>
      <c r="X168" s="3">
        <v>34489693</v>
      </c>
      <c r="Y168" s="3">
        <v>34137994</v>
      </c>
      <c r="Z168" s="3">
        <v>35531084</v>
      </c>
      <c r="AA168" s="3">
        <v>33147317</v>
      </c>
      <c r="AB168" s="3">
        <v>37671357</v>
      </c>
      <c r="AC168" s="3">
        <v>33016024</v>
      </c>
      <c r="AD168" s="3">
        <v>34446182</v>
      </c>
      <c r="AE168" s="3">
        <v>39374674</v>
      </c>
      <c r="AF168" s="3">
        <v>40721016</v>
      </c>
      <c r="AG168" s="3">
        <v>33845531</v>
      </c>
      <c r="AH168" s="3">
        <v>30796233</v>
      </c>
      <c r="AI168" s="3">
        <v>36761799</v>
      </c>
      <c r="AJ168" s="3">
        <v>37086208</v>
      </c>
      <c r="AK168" s="3">
        <v>35402470</v>
      </c>
      <c r="AL168" s="3">
        <v>31910580</v>
      </c>
      <c r="AM168" s="3">
        <v>34808936</v>
      </c>
      <c r="AN168" s="3">
        <v>40386172</v>
      </c>
      <c r="AO168" s="3">
        <v>45032818</v>
      </c>
      <c r="AP168" s="3">
        <v>44007690</v>
      </c>
      <c r="AQ168" s="3">
        <v>45369235</v>
      </c>
      <c r="AR168" s="3">
        <v>46992873</v>
      </c>
      <c r="AS168" s="3">
        <v>45739998</v>
      </c>
    </row>
    <row r="169" spans="17:45" x14ac:dyDescent="0.2">
      <c r="Q169" s="2">
        <v>66</v>
      </c>
      <c r="R169" s="1" t="s">
        <v>65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</row>
    <row r="170" spans="17:45" x14ac:dyDescent="0.2">
      <c r="Q170" s="2">
        <v>67</v>
      </c>
      <c r="R170" s="1" t="s">
        <v>66</v>
      </c>
      <c r="S170" s="3">
        <v>64400354</v>
      </c>
      <c r="T170" s="3">
        <v>57174503</v>
      </c>
      <c r="U170" s="3">
        <v>55120601</v>
      </c>
      <c r="V170" s="3">
        <v>63387711</v>
      </c>
      <c r="W170" s="3">
        <v>43946352</v>
      </c>
      <c r="X170" s="3">
        <v>46710612</v>
      </c>
      <c r="Y170" s="3">
        <v>48416938</v>
      </c>
      <c r="Z170" s="3">
        <v>45617964</v>
      </c>
      <c r="AA170" s="3">
        <v>47490913</v>
      </c>
      <c r="AB170" s="3">
        <v>40853252</v>
      </c>
      <c r="AC170" s="3">
        <v>43225019</v>
      </c>
      <c r="AD170" s="3">
        <v>46879589</v>
      </c>
      <c r="AE170" s="3">
        <v>53612599</v>
      </c>
      <c r="AF170" s="3">
        <v>53100780</v>
      </c>
      <c r="AG170" s="3">
        <v>42746890</v>
      </c>
      <c r="AH170" s="3">
        <v>44870864</v>
      </c>
      <c r="AI170" s="3">
        <v>47852366</v>
      </c>
      <c r="AJ170" s="3">
        <v>48562961</v>
      </c>
      <c r="AK170" s="3">
        <v>49352930</v>
      </c>
      <c r="AL170" s="3">
        <v>45622766</v>
      </c>
      <c r="AM170" s="3">
        <v>48533924</v>
      </c>
      <c r="AN170" s="3">
        <v>55418204</v>
      </c>
      <c r="AO170" s="3">
        <v>55508612</v>
      </c>
      <c r="AP170" s="3">
        <v>65074330</v>
      </c>
      <c r="AQ170" s="3">
        <v>66376803</v>
      </c>
      <c r="AR170" s="3">
        <v>67214252</v>
      </c>
      <c r="AS170" s="3">
        <v>63579343</v>
      </c>
    </row>
    <row r="171" spans="17:45" x14ac:dyDescent="0.2">
      <c r="Q171" s="2">
        <v>68</v>
      </c>
      <c r="R171" s="1" t="s">
        <v>67</v>
      </c>
      <c r="S171" s="3">
        <v>14106060</v>
      </c>
      <c r="T171" s="3">
        <v>11284906</v>
      </c>
      <c r="U171" s="3">
        <v>10303866</v>
      </c>
      <c r="V171" s="3">
        <v>10377547</v>
      </c>
      <c r="W171" s="3">
        <v>10313564</v>
      </c>
      <c r="X171" s="3">
        <v>11498283</v>
      </c>
      <c r="Y171" s="3">
        <v>11509051</v>
      </c>
      <c r="Z171" s="3">
        <v>12310429</v>
      </c>
      <c r="AA171" s="3">
        <v>14852817</v>
      </c>
      <c r="AB171" s="3">
        <v>21438936</v>
      </c>
      <c r="AC171" s="3">
        <v>21462196</v>
      </c>
      <c r="AD171" s="3">
        <v>16974382</v>
      </c>
      <c r="AE171" s="3">
        <v>14829611</v>
      </c>
      <c r="AF171" s="3">
        <v>16268415</v>
      </c>
      <c r="AG171" s="3">
        <v>16358940</v>
      </c>
      <c r="AH171" s="3">
        <v>17191275</v>
      </c>
      <c r="AI171" s="3">
        <v>17007622</v>
      </c>
      <c r="AJ171" s="3">
        <v>17142703</v>
      </c>
      <c r="AK171" s="3">
        <v>16592991</v>
      </c>
      <c r="AL171" s="3">
        <v>15970242</v>
      </c>
      <c r="AM171" s="3">
        <v>15775798</v>
      </c>
      <c r="AN171" s="3">
        <v>15772761</v>
      </c>
      <c r="AO171" s="3">
        <v>14256192</v>
      </c>
      <c r="AP171" s="3">
        <v>15260607</v>
      </c>
      <c r="AQ171" s="3">
        <v>15407765</v>
      </c>
      <c r="AR171" s="3">
        <v>15769040</v>
      </c>
      <c r="AS171" s="3">
        <v>15657203</v>
      </c>
    </row>
    <row r="172" spans="17:45" x14ac:dyDescent="0.2">
      <c r="Q172" s="2">
        <v>69</v>
      </c>
      <c r="R172" s="1" t="s">
        <v>68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</row>
    <row r="173" spans="17:45" x14ac:dyDescent="0.2">
      <c r="Q173" s="2">
        <v>70</v>
      </c>
      <c r="R173" s="1" t="s">
        <v>69</v>
      </c>
      <c r="S173" s="3">
        <v>16063723</v>
      </c>
      <c r="T173" s="3">
        <v>15428332</v>
      </c>
      <c r="U173" s="3">
        <v>17967223</v>
      </c>
      <c r="V173" s="3">
        <v>16217049</v>
      </c>
      <c r="W173" s="3">
        <v>15252337</v>
      </c>
      <c r="X173" s="1">
        <v>0</v>
      </c>
      <c r="Y173" s="3">
        <v>14971940</v>
      </c>
      <c r="Z173" s="3">
        <v>15641268</v>
      </c>
      <c r="AA173" s="3">
        <v>16226935</v>
      </c>
      <c r="AB173" s="3">
        <v>17876816</v>
      </c>
      <c r="AC173" s="3">
        <v>19651260</v>
      </c>
      <c r="AD173" s="3">
        <v>24007296</v>
      </c>
      <c r="AE173" s="3">
        <v>24938651</v>
      </c>
      <c r="AF173" s="3">
        <v>24427272</v>
      </c>
      <c r="AG173" s="3">
        <v>27004954</v>
      </c>
      <c r="AH173" s="3">
        <v>30822021</v>
      </c>
      <c r="AI173" s="3">
        <v>34984916</v>
      </c>
      <c r="AJ173" s="3">
        <v>39114102</v>
      </c>
      <c r="AK173" s="3">
        <v>38589789</v>
      </c>
      <c r="AL173" s="3">
        <v>38626496</v>
      </c>
      <c r="AM173" s="3">
        <v>43364476</v>
      </c>
      <c r="AN173" s="3">
        <v>49069728</v>
      </c>
      <c r="AO173" s="3">
        <v>49770814</v>
      </c>
      <c r="AP173" s="3">
        <v>48755929</v>
      </c>
      <c r="AQ173" s="3">
        <v>45270981</v>
      </c>
      <c r="AR173" s="3">
        <v>41479403</v>
      </c>
      <c r="AS173" s="3">
        <v>41184267</v>
      </c>
    </row>
    <row r="174" spans="17:45" x14ac:dyDescent="0.2">
      <c r="Q174" s="2">
        <v>71</v>
      </c>
      <c r="R174" s="1" t="s">
        <v>70</v>
      </c>
      <c r="S174" s="3">
        <v>21992064</v>
      </c>
      <c r="T174" s="3">
        <v>24001415</v>
      </c>
      <c r="U174" s="3">
        <v>25920380</v>
      </c>
      <c r="V174" s="3">
        <v>20217395</v>
      </c>
      <c r="W174" s="3">
        <v>21223399</v>
      </c>
      <c r="X174" s="3">
        <v>21420726</v>
      </c>
      <c r="Y174" s="3">
        <v>23777263</v>
      </c>
      <c r="Z174" s="3">
        <v>24793293</v>
      </c>
      <c r="AA174" s="3">
        <v>23848134</v>
      </c>
      <c r="AB174" s="3">
        <v>29191571</v>
      </c>
      <c r="AC174" s="3">
        <v>23334267</v>
      </c>
      <c r="AD174" s="3">
        <v>31429454</v>
      </c>
      <c r="AE174" s="3">
        <v>27249890</v>
      </c>
      <c r="AF174" s="3">
        <v>29112858</v>
      </c>
      <c r="AG174" s="3">
        <v>25861243</v>
      </c>
      <c r="AH174" s="3">
        <v>25815888</v>
      </c>
      <c r="AI174" s="3">
        <v>26257989</v>
      </c>
      <c r="AJ174" s="3">
        <v>28238564</v>
      </c>
      <c r="AK174" s="3">
        <v>25602578</v>
      </c>
      <c r="AL174" s="3">
        <v>25605106</v>
      </c>
      <c r="AM174" s="3">
        <v>25699640</v>
      </c>
      <c r="AN174" s="3">
        <v>26852477</v>
      </c>
      <c r="AO174" s="3">
        <v>27179043</v>
      </c>
      <c r="AP174" s="3">
        <v>27857177</v>
      </c>
      <c r="AQ174" s="3">
        <v>29596127</v>
      </c>
      <c r="AR174" s="3">
        <v>25752700</v>
      </c>
      <c r="AS174" s="3">
        <v>25654222</v>
      </c>
    </row>
    <row r="175" spans="17:45" x14ac:dyDescent="0.2">
      <c r="Q175" s="2">
        <v>72</v>
      </c>
      <c r="R175" s="1" t="s">
        <v>71</v>
      </c>
      <c r="S175" s="3">
        <v>29494677</v>
      </c>
      <c r="T175" s="3">
        <v>29123900</v>
      </c>
      <c r="U175" s="3">
        <v>30154065</v>
      </c>
      <c r="V175" s="3">
        <v>29793180</v>
      </c>
      <c r="W175" s="3">
        <v>30386391</v>
      </c>
      <c r="X175" s="3">
        <v>26879836</v>
      </c>
      <c r="Y175" s="3">
        <v>27108664</v>
      </c>
      <c r="Z175" s="3">
        <v>27131056</v>
      </c>
      <c r="AA175" s="3">
        <v>42259172</v>
      </c>
      <c r="AB175" s="3">
        <v>42158417</v>
      </c>
      <c r="AC175" s="3">
        <v>42119336</v>
      </c>
      <c r="AD175" s="3">
        <v>43446564</v>
      </c>
      <c r="AE175" s="3">
        <v>29355759</v>
      </c>
      <c r="AF175" s="3">
        <v>28401406</v>
      </c>
      <c r="AG175" s="3">
        <v>24948557</v>
      </c>
      <c r="AH175" s="3">
        <v>27003823</v>
      </c>
      <c r="AI175" s="3">
        <v>26165422</v>
      </c>
      <c r="AJ175" s="3">
        <v>31262000</v>
      </c>
      <c r="AK175" s="3">
        <v>31037478</v>
      </c>
      <c r="AL175" s="3">
        <v>31051986</v>
      </c>
      <c r="AM175" s="3">
        <v>28520127</v>
      </c>
      <c r="AN175" s="3">
        <v>30586641</v>
      </c>
      <c r="AO175" s="3">
        <v>30947674</v>
      </c>
      <c r="AP175" s="3">
        <v>31815296</v>
      </c>
      <c r="AQ175" s="3">
        <v>31081294</v>
      </c>
      <c r="AR175" s="3">
        <v>29642269</v>
      </c>
      <c r="AS175" s="3">
        <v>28264704</v>
      </c>
    </row>
    <row r="176" spans="17:45" x14ac:dyDescent="0.2">
      <c r="Q176" s="2">
        <v>73</v>
      </c>
      <c r="R176" s="1" t="s">
        <v>72</v>
      </c>
      <c r="S176" s="3">
        <v>16521631</v>
      </c>
      <c r="T176" s="3">
        <v>17474183</v>
      </c>
      <c r="U176" s="3">
        <v>15217730</v>
      </c>
      <c r="V176" s="3">
        <v>15227783</v>
      </c>
      <c r="W176" s="3">
        <v>15233365</v>
      </c>
      <c r="X176" s="3">
        <v>18244843</v>
      </c>
      <c r="Y176" s="3">
        <v>18221215</v>
      </c>
      <c r="Z176" s="3">
        <v>18317795</v>
      </c>
      <c r="AA176" s="3">
        <v>18271838</v>
      </c>
      <c r="AB176" s="3">
        <v>16105361</v>
      </c>
      <c r="AC176" s="3">
        <v>14259335</v>
      </c>
      <c r="AD176" s="3">
        <v>14245632</v>
      </c>
      <c r="AE176" s="3">
        <v>12295908</v>
      </c>
      <c r="AF176" s="3">
        <v>10468242</v>
      </c>
      <c r="AG176" s="3">
        <v>16926432</v>
      </c>
      <c r="AH176" s="3">
        <v>24942563</v>
      </c>
      <c r="AI176" s="3">
        <v>26678332</v>
      </c>
      <c r="AJ176" s="3">
        <v>25783054</v>
      </c>
      <c r="AK176" s="3">
        <v>23930634</v>
      </c>
      <c r="AL176" s="3">
        <v>19940087</v>
      </c>
      <c r="AM176" s="3">
        <v>23563233</v>
      </c>
      <c r="AN176" s="3">
        <v>23294092</v>
      </c>
      <c r="AO176" s="3">
        <v>19744703</v>
      </c>
      <c r="AP176" s="3">
        <v>19972064</v>
      </c>
      <c r="AQ176" s="3">
        <v>19263041</v>
      </c>
      <c r="AR176" s="3">
        <v>16501327</v>
      </c>
      <c r="AS176" s="3">
        <v>13708360</v>
      </c>
    </row>
    <row r="177" spans="17:45" x14ac:dyDescent="0.2">
      <c r="Q177" s="2">
        <v>74</v>
      </c>
      <c r="R177" s="1" t="s">
        <v>73</v>
      </c>
      <c r="S177" s="3">
        <v>8564354</v>
      </c>
      <c r="T177" s="3">
        <v>8558586</v>
      </c>
      <c r="U177" s="3">
        <v>7117904</v>
      </c>
      <c r="V177" s="3">
        <v>7095894</v>
      </c>
      <c r="W177" s="3">
        <v>7099297</v>
      </c>
      <c r="X177" s="3">
        <v>4933569</v>
      </c>
      <c r="Y177" s="3">
        <v>4951160</v>
      </c>
      <c r="Z177" s="3">
        <v>4958316</v>
      </c>
      <c r="AA177" s="3">
        <v>5425144</v>
      </c>
      <c r="AB177" s="3">
        <v>5505330</v>
      </c>
      <c r="AC177" s="3">
        <v>6769227</v>
      </c>
      <c r="AD177" s="3">
        <v>7113299</v>
      </c>
      <c r="AE177" s="3">
        <v>7184592</v>
      </c>
      <c r="AF177" s="3">
        <v>7229223</v>
      </c>
      <c r="AG177" s="3">
        <v>11505911</v>
      </c>
      <c r="AH177" s="3">
        <v>12689579</v>
      </c>
      <c r="AI177" s="3">
        <v>12311580</v>
      </c>
      <c r="AJ177" s="3">
        <v>14696174</v>
      </c>
      <c r="AK177" s="3">
        <v>16167489</v>
      </c>
      <c r="AL177" s="3">
        <v>14287838</v>
      </c>
      <c r="AM177" s="3">
        <v>12368625</v>
      </c>
      <c r="AN177" s="3">
        <v>12481921</v>
      </c>
      <c r="AO177" s="3">
        <v>13776868</v>
      </c>
      <c r="AP177" s="3">
        <v>10476718</v>
      </c>
      <c r="AQ177" s="3">
        <v>10707317</v>
      </c>
      <c r="AR177" s="3">
        <v>10502679</v>
      </c>
      <c r="AS177" s="3">
        <v>10635647</v>
      </c>
    </row>
    <row r="178" spans="17:45" x14ac:dyDescent="0.2">
      <c r="Q178" s="2">
        <v>75</v>
      </c>
      <c r="R178" s="1" t="s">
        <v>74</v>
      </c>
      <c r="S178" s="3">
        <v>10582740</v>
      </c>
      <c r="T178" s="3">
        <v>11873647</v>
      </c>
      <c r="U178" s="3">
        <v>11523250</v>
      </c>
      <c r="V178" s="3">
        <v>12053079</v>
      </c>
      <c r="W178" s="3">
        <v>12153962</v>
      </c>
      <c r="X178" s="3">
        <v>595429</v>
      </c>
      <c r="Y178" s="3">
        <v>12002667</v>
      </c>
      <c r="Z178" s="3">
        <v>7559578</v>
      </c>
      <c r="AA178" s="3">
        <v>7539664</v>
      </c>
      <c r="AB178" s="3">
        <v>4911891</v>
      </c>
      <c r="AC178" s="3">
        <v>6395466</v>
      </c>
      <c r="AD178" s="3">
        <v>6395466</v>
      </c>
      <c r="AE178" s="3">
        <v>104046</v>
      </c>
      <c r="AF178" s="3">
        <v>15389174</v>
      </c>
      <c r="AG178" s="3">
        <v>16141991</v>
      </c>
      <c r="AH178" s="3">
        <v>13493155</v>
      </c>
      <c r="AI178" s="3">
        <v>11907596</v>
      </c>
      <c r="AJ178" s="3">
        <v>11861771</v>
      </c>
      <c r="AK178" s="3">
        <v>11422107</v>
      </c>
      <c r="AL178" s="3">
        <v>10245120</v>
      </c>
      <c r="AM178" s="3">
        <v>9498460</v>
      </c>
      <c r="AN178" s="3">
        <v>5581164</v>
      </c>
      <c r="AO178" s="3">
        <v>4793767</v>
      </c>
      <c r="AP178" s="3">
        <v>5061115</v>
      </c>
      <c r="AQ178" s="3">
        <v>5478239</v>
      </c>
      <c r="AR178" s="3">
        <v>6907913</v>
      </c>
      <c r="AS178" s="3">
        <v>7048105</v>
      </c>
    </row>
    <row r="179" spans="17:45" x14ac:dyDescent="0.2">
      <c r="Q179" s="2">
        <v>76</v>
      </c>
      <c r="R179" s="1" t="s">
        <v>75</v>
      </c>
      <c r="S179" s="3">
        <v>13510399</v>
      </c>
      <c r="T179" s="3">
        <v>15824416</v>
      </c>
      <c r="U179" s="3">
        <v>17988651</v>
      </c>
      <c r="V179" s="3">
        <v>17946175</v>
      </c>
      <c r="W179" s="3">
        <v>17946175</v>
      </c>
      <c r="X179" s="3">
        <v>511981</v>
      </c>
      <c r="Y179" s="3">
        <v>15603001</v>
      </c>
      <c r="Z179" s="3">
        <v>14056848</v>
      </c>
      <c r="AA179" s="3">
        <v>11584498</v>
      </c>
      <c r="AB179" s="3">
        <v>17344357</v>
      </c>
      <c r="AC179" s="3">
        <v>17085871</v>
      </c>
      <c r="AD179" s="3">
        <v>15342582</v>
      </c>
      <c r="AE179" s="3">
        <v>14175363</v>
      </c>
      <c r="AF179" s="3">
        <v>11577829</v>
      </c>
      <c r="AG179" s="3">
        <v>11543570</v>
      </c>
      <c r="AH179" s="3">
        <v>14571671</v>
      </c>
      <c r="AI179" s="3">
        <v>16461871</v>
      </c>
      <c r="AJ179" s="3">
        <v>16384887</v>
      </c>
      <c r="AK179" s="3">
        <v>15849083</v>
      </c>
      <c r="AL179" s="3">
        <v>16279933</v>
      </c>
      <c r="AM179" s="3">
        <v>17058177</v>
      </c>
      <c r="AN179" s="3">
        <v>18721574</v>
      </c>
      <c r="AO179" s="3">
        <v>22361318</v>
      </c>
      <c r="AP179" s="3">
        <v>24783758</v>
      </c>
      <c r="AQ179" s="3">
        <v>25278244</v>
      </c>
      <c r="AR179" s="3">
        <v>21152787</v>
      </c>
      <c r="AS179" s="3">
        <v>19493956</v>
      </c>
    </row>
    <row r="180" spans="17:45" x14ac:dyDescent="0.2">
      <c r="Q180" s="2">
        <v>77</v>
      </c>
      <c r="R180" s="1" t="s">
        <v>76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</row>
    <row r="181" spans="17:45" x14ac:dyDescent="0.2">
      <c r="Q181" s="2">
        <v>78</v>
      </c>
      <c r="R181" s="1" t="s">
        <v>77</v>
      </c>
      <c r="S181" s="3">
        <v>8943560</v>
      </c>
      <c r="T181" s="3">
        <v>9231733</v>
      </c>
      <c r="U181" s="3">
        <v>9647562</v>
      </c>
      <c r="V181" s="3">
        <v>10219814</v>
      </c>
      <c r="W181" s="3">
        <v>9343776</v>
      </c>
      <c r="X181" s="3">
        <v>7742789</v>
      </c>
      <c r="Y181" s="3">
        <v>8506569</v>
      </c>
      <c r="Z181" s="3">
        <v>9666047</v>
      </c>
      <c r="AA181" s="3">
        <v>10912904</v>
      </c>
      <c r="AB181" s="3">
        <v>13279315</v>
      </c>
      <c r="AC181" s="3">
        <v>13669637</v>
      </c>
      <c r="AD181" s="3">
        <v>11253588</v>
      </c>
      <c r="AE181" s="3">
        <v>11745502</v>
      </c>
      <c r="AF181" s="3">
        <v>12825164</v>
      </c>
      <c r="AG181" s="3">
        <v>16913816</v>
      </c>
      <c r="AH181" s="3">
        <v>17738014</v>
      </c>
      <c r="AI181" s="3">
        <v>18354610</v>
      </c>
      <c r="AJ181" s="3">
        <v>18303247</v>
      </c>
      <c r="AK181" s="3">
        <v>17846747</v>
      </c>
      <c r="AL181" s="3">
        <v>17498483</v>
      </c>
      <c r="AM181" s="3">
        <v>20060978</v>
      </c>
      <c r="AN181" s="3">
        <v>23519620</v>
      </c>
      <c r="AO181" s="3">
        <v>26503407</v>
      </c>
      <c r="AP181" s="3">
        <v>22996804</v>
      </c>
      <c r="AQ181" s="3">
        <v>21377194</v>
      </c>
      <c r="AR181" s="3">
        <v>19791447</v>
      </c>
      <c r="AS181" s="3">
        <v>19487368</v>
      </c>
    </row>
    <row r="182" spans="17:45" x14ac:dyDescent="0.2">
      <c r="Q182" s="2">
        <v>79</v>
      </c>
      <c r="R182" s="1" t="s">
        <v>78</v>
      </c>
      <c r="S182" s="3">
        <v>18639095</v>
      </c>
      <c r="T182" s="3">
        <v>18983201</v>
      </c>
      <c r="U182" s="3">
        <v>18168550</v>
      </c>
      <c r="V182" s="3">
        <v>18194003</v>
      </c>
      <c r="W182" s="3">
        <v>18204934</v>
      </c>
      <c r="X182" s="3">
        <v>16803341</v>
      </c>
      <c r="Y182" s="3">
        <v>16829581</v>
      </c>
      <c r="Z182" s="3">
        <v>16848863</v>
      </c>
      <c r="AA182" s="3">
        <v>23959213</v>
      </c>
      <c r="AB182" s="3">
        <v>27293165</v>
      </c>
      <c r="AC182" s="3">
        <v>30983043</v>
      </c>
      <c r="AD182" s="3">
        <v>31600812</v>
      </c>
      <c r="AE182" s="3">
        <v>30780020</v>
      </c>
      <c r="AF182" s="3">
        <v>30596696</v>
      </c>
      <c r="AG182" s="3">
        <v>29459165</v>
      </c>
      <c r="AH182" s="3">
        <v>28065001</v>
      </c>
      <c r="AI182" s="3">
        <v>27407518</v>
      </c>
      <c r="AJ182" s="3">
        <v>25321875</v>
      </c>
      <c r="AK182" s="3">
        <v>27242255</v>
      </c>
      <c r="AL182" s="3">
        <v>26461325</v>
      </c>
      <c r="AM182" s="3">
        <v>23080661</v>
      </c>
      <c r="AN182" s="3">
        <v>23882982</v>
      </c>
      <c r="AO182" s="3">
        <v>20671368</v>
      </c>
      <c r="AP182" s="3">
        <v>22240804</v>
      </c>
      <c r="AQ182" s="3">
        <v>20083981</v>
      </c>
      <c r="AR182" s="3">
        <v>20172944</v>
      </c>
      <c r="AS182" s="3">
        <v>18897324</v>
      </c>
    </row>
    <row r="183" spans="17:45" x14ac:dyDescent="0.2">
      <c r="Q183" s="2">
        <v>80</v>
      </c>
      <c r="R183" s="1" t="s">
        <v>79</v>
      </c>
      <c r="S183" s="3">
        <v>29620036</v>
      </c>
      <c r="T183" s="3">
        <v>28178755</v>
      </c>
      <c r="U183" s="3">
        <v>26377762</v>
      </c>
      <c r="V183" s="3">
        <v>23757620</v>
      </c>
      <c r="W183" s="3">
        <v>21896424</v>
      </c>
      <c r="X183" s="3">
        <v>20472300</v>
      </c>
      <c r="Y183" s="3">
        <v>21243102</v>
      </c>
      <c r="Z183" s="3">
        <v>22474363</v>
      </c>
      <c r="AA183" s="3">
        <v>22299297</v>
      </c>
      <c r="AB183" s="3">
        <v>22180750</v>
      </c>
      <c r="AC183" s="3">
        <v>22894276</v>
      </c>
      <c r="AD183" s="3">
        <v>20366709</v>
      </c>
      <c r="AE183" s="3">
        <v>20637177</v>
      </c>
      <c r="AF183" s="3">
        <v>22777606</v>
      </c>
      <c r="AG183" s="3">
        <v>24878940</v>
      </c>
      <c r="AH183" s="3">
        <v>26430021</v>
      </c>
      <c r="AI183" s="3">
        <v>23980139</v>
      </c>
      <c r="AJ183" s="3">
        <v>29307073</v>
      </c>
      <c r="AK183" s="3">
        <v>28909167</v>
      </c>
      <c r="AL183" s="3">
        <v>16254425</v>
      </c>
      <c r="AM183" s="3">
        <v>15568658</v>
      </c>
      <c r="AN183" s="3">
        <v>15964998</v>
      </c>
      <c r="AO183" s="3">
        <v>15958118</v>
      </c>
      <c r="AP183" s="3">
        <v>15442506</v>
      </c>
      <c r="AQ183" s="3">
        <v>16209115</v>
      </c>
      <c r="AR183" s="3">
        <v>16770292</v>
      </c>
      <c r="AS183" s="3">
        <v>13481292</v>
      </c>
    </row>
    <row r="184" spans="17:45" x14ac:dyDescent="0.2">
      <c r="Q184" s="2">
        <v>81</v>
      </c>
      <c r="R184" s="1" t="s">
        <v>80</v>
      </c>
      <c r="S184" s="3">
        <v>13906150</v>
      </c>
      <c r="T184" s="3">
        <v>13880932</v>
      </c>
      <c r="U184" s="3">
        <v>11858248</v>
      </c>
      <c r="V184" s="3">
        <v>11883592</v>
      </c>
      <c r="W184" s="3">
        <v>11873965</v>
      </c>
      <c r="X184" s="3">
        <v>14103505</v>
      </c>
      <c r="Y184" s="3">
        <v>13967681</v>
      </c>
      <c r="Z184" s="3">
        <v>13909728</v>
      </c>
      <c r="AA184" s="3">
        <v>13202987</v>
      </c>
      <c r="AB184" s="3">
        <v>13429517</v>
      </c>
      <c r="AC184" s="3">
        <v>13453940</v>
      </c>
      <c r="AD184" s="3">
        <v>13618414</v>
      </c>
      <c r="AE184" s="3">
        <v>11571077</v>
      </c>
      <c r="AF184" s="3">
        <v>10391732</v>
      </c>
      <c r="AG184" s="3">
        <v>8083493</v>
      </c>
      <c r="AH184" s="3">
        <v>9622729</v>
      </c>
      <c r="AI184" s="3">
        <v>9368168</v>
      </c>
      <c r="AJ184" s="3">
        <v>9609576</v>
      </c>
      <c r="AK184" s="3">
        <v>9611835</v>
      </c>
      <c r="AL184" s="3">
        <v>9666369</v>
      </c>
      <c r="AM184" s="3">
        <v>11361224</v>
      </c>
      <c r="AN184" s="3">
        <v>12382036</v>
      </c>
      <c r="AO184" s="3">
        <v>11557451</v>
      </c>
      <c r="AP184" s="3">
        <v>15405468</v>
      </c>
      <c r="AQ184" s="3">
        <v>14329582</v>
      </c>
      <c r="AR184" s="3">
        <v>15064419</v>
      </c>
      <c r="AS184" s="3">
        <v>14684014</v>
      </c>
    </row>
    <row r="185" spans="17:45" x14ac:dyDescent="0.2">
      <c r="Q185" s="2">
        <v>82</v>
      </c>
      <c r="R185" s="1" t="s">
        <v>81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</row>
    <row r="186" spans="17:45" x14ac:dyDescent="0.2">
      <c r="Q186" s="2">
        <v>83</v>
      </c>
      <c r="R186" s="1" t="s">
        <v>82</v>
      </c>
      <c r="S186" s="3">
        <v>10968859</v>
      </c>
      <c r="T186" s="3">
        <v>11007930</v>
      </c>
      <c r="U186" s="3">
        <v>10729560</v>
      </c>
      <c r="V186" s="3">
        <v>10720732</v>
      </c>
      <c r="W186" s="3">
        <v>10777592</v>
      </c>
      <c r="X186" s="3">
        <v>10332811</v>
      </c>
      <c r="Y186" s="3">
        <v>10396194</v>
      </c>
      <c r="Z186" s="3">
        <v>10422100</v>
      </c>
      <c r="AA186" s="3">
        <v>10938058</v>
      </c>
      <c r="AB186" s="3">
        <v>11555930</v>
      </c>
      <c r="AC186" s="3">
        <v>12636202</v>
      </c>
      <c r="AD186" s="3">
        <v>11451713</v>
      </c>
      <c r="AE186" s="3">
        <v>11310594</v>
      </c>
      <c r="AF186" s="3">
        <v>11219308</v>
      </c>
      <c r="AG186" s="3">
        <v>11231512</v>
      </c>
      <c r="AH186" s="3">
        <v>11179798</v>
      </c>
      <c r="AI186" s="3">
        <v>11074942</v>
      </c>
      <c r="AJ186" s="3">
        <v>12303727</v>
      </c>
      <c r="AK186" s="3">
        <v>11790935</v>
      </c>
      <c r="AL186" s="3">
        <v>12953046</v>
      </c>
      <c r="AM186" s="3">
        <v>12872069</v>
      </c>
      <c r="AN186" s="3">
        <v>12961785</v>
      </c>
      <c r="AO186" s="3">
        <v>15101844</v>
      </c>
      <c r="AP186" s="3">
        <v>13496028</v>
      </c>
      <c r="AQ186" s="3">
        <v>10800430</v>
      </c>
      <c r="AR186" s="3">
        <v>9283931</v>
      </c>
      <c r="AS186" s="3">
        <v>7906905</v>
      </c>
    </row>
    <row r="187" spans="17:45" x14ac:dyDescent="0.2">
      <c r="Q187" s="2">
        <v>84</v>
      </c>
      <c r="R187" s="1" t="s">
        <v>83</v>
      </c>
      <c r="S187" s="3">
        <v>18574634</v>
      </c>
      <c r="T187" s="3">
        <v>20956531</v>
      </c>
      <c r="U187" s="3">
        <v>21641227</v>
      </c>
      <c r="V187" s="3">
        <v>21090631</v>
      </c>
      <c r="W187" s="3">
        <v>5746043</v>
      </c>
      <c r="X187" s="3">
        <v>19364204</v>
      </c>
      <c r="Y187" s="3">
        <v>18993528</v>
      </c>
      <c r="Z187" s="3">
        <v>18449868</v>
      </c>
      <c r="AA187" s="3">
        <v>5811654</v>
      </c>
      <c r="AB187" s="3">
        <v>9480439</v>
      </c>
      <c r="AC187" s="3">
        <v>19348453</v>
      </c>
      <c r="AD187" s="3">
        <v>20433650</v>
      </c>
      <c r="AE187" s="3">
        <v>21139925</v>
      </c>
      <c r="AF187" s="3">
        <v>20674327</v>
      </c>
      <c r="AG187" s="3">
        <v>21683130</v>
      </c>
      <c r="AH187" s="3">
        <v>21924441</v>
      </c>
      <c r="AI187" s="3">
        <v>23381999</v>
      </c>
      <c r="AJ187" s="3">
        <v>22251575</v>
      </c>
      <c r="AK187" s="3">
        <v>20416472</v>
      </c>
      <c r="AL187" s="3">
        <v>20699448</v>
      </c>
      <c r="AM187" s="3">
        <v>22807495</v>
      </c>
      <c r="AN187" s="3">
        <v>23661724</v>
      </c>
      <c r="AO187" s="3">
        <v>25902092</v>
      </c>
      <c r="AP187" s="3">
        <v>26873487</v>
      </c>
      <c r="AQ187" s="3">
        <v>24836601</v>
      </c>
      <c r="AR187" s="3">
        <v>23198942</v>
      </c>
      <c r="AS187" s="3">
        <v>20517127</v>
      </c>
    </row>
    <row r="188" spans="17:45" x14ac:dyDescent="0.2">
      <c r="Q188" s="2">
        <v>85</v>
      </c>
      <c r="R188" s="1" t="s">
        <v>84</v>
      </c>
      <c r="S188" s="3">
        <v>19174945</v>
      </c>
      <c r="T188" s="3">
        <v>17682621</v>
      </c>
      <c r="U188" s="3">
        <v>18883391</v>
      </c>
      <c r="V188" s="3">
        <v>19161058</v>
      </c>
      <c r="W188" s="3">
        <v>18281816</v>
      </c>
      <c r="X188" s="3">
        <v>3743405</v>
      </c>
      <c r="Y188" s="3">
        <v>39555200</v>
      </c>
      <c r="Z188" s="3">
        <v>11922108</v>
      </c>
      <c r="AA188" s="3">
        <v>32363176</v>
      </c>
      <c r="AB188" s="3">
        <v>30044073</v>
      </c>
      <c r="AC188" s="3">
        <v>23503508</v>
      </c>
      <c r="AD188" s="3">
        <v>24840824</v>
      </c>
      <c r="AE188" s="3">
        <v>23956830</v>
      </c>
      <c r="AF188" s="3">
        <v>23763738</v>
      </c>
      <c r="AG188" s="3">
        <v>25369288</v>
      </c>
      <c r="AH188" s="3">
        <v>28623859</v>
      </c>
      <c r="AI188" s="3">
        <v>29962094</v>
      </c>
      <c r="AJ188" s="3">
        <v>35017604</v>
      </c>
      <c r="AK188" s="3">
        <v>35920695</v>
      </c>
      <c r="AL188" s="3">
        <v>31782857</v>
      </c>
      <c r="AM188" s="3">
        <v>30011580</v>
      </c>
      <c r="AN188" s="3">
        <v>32926127</v>
      </c>
      <c r="AO188" s="3">
        <v>33945502</v>
      </c>
      <c r="AP188" s="3">
        <v>33177201</v>
      </c>
      <c r="AQ188" s="3">
        <v>33426601</v>
      </c>
      <c r="AR188" s="3">
        <v>28533372</v>
      </c>
      <c r="AS188" s="3">
        <v>27432328</v>
      </c>
    </row>
    <row r="189" spans="17:45" x14ac:dyDescent="0.2">
      <c r="Q189" s="2">
        <v>86</v>
      </c>
      <c r="R189" s="1" t="s">
        <v>85</v>
      </c>
      <c r="S189" s="3">
        <v>11816612</v>
      </c>
      <c r="T189" s="3">
        <v>11795795</v>
      </c>
      <c r="U189" s="3">
        <v>19202140</v>
      </c>
      <c r="V189" s="3">
        <v>9880005</v>
      </c>
      <c r="W189" s="3">
        <v>9639136</v>
      </c>
      <c r="X189" s="3">
        <v>8924576</v>
      </c>
      <c r="Y189" s="3">
        <v>8924704</v>
      </c>
      <c r="Z189" s="3">
        <v>9658199</v>
      </c>
      <c r="AA189" s="3">
        <v>9062906</v>
      </c>
      <c r="AB189" s="3">
        <v>8923468</v>
      </c>
      <c r="AC189" s="3">
        <v>8472968</v>
      </c>
      <c r="AD189" s="3">
        <v>10563684</v>
      </c>
      <c r="AE189" s="3">
        <v>10424157</v>
      </c>
      <c r="AF189" s="3">
        <v>8386270</v>
      </c>
      <c r="AG189" s="3">
        <v>8159526</v>
      </c>
      <c r="AH189" s="3">
        <v>9059887</v>
      </c>
      <c r="AI189" s="3">
        <v>9918756</v>
      </c>
      <c r="AJ189" s="3">
        <v>10367342</v>
      </c>
      <c r="AK189" s="3">
        <v>11030138</v>
      </c>
      <c r="AL189" s="3">
        <v>17417119</v>
      </c>
      <c r="AM189" s="3">
        <v>16255095</v>
      </c>
      <c r="AN189" s="3">
        <v>16606491</v>
      </c>
      <c r="AO189" s="3">
        <v>17392841</v>
      </c>
      <c r="AP189" s="3">
        <v>18006054</v>
      </c>
      <c r="AQ189" s="3">
        <v>19028191</v>
      </c>
      <c r="AR189" s="3">
        <v>17655573</v>
      </c>
      <c r="AS189" s="3">
        <v>13714850</v>
      </c>
    </row>
    <row r="190" spans="17:45" x14ac:dyDescent="0.2">
      <c r="Q190" s="2">
        <v>87</v>
      </c>
      <c r="R190" s="1" t="s">
        <v>86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</row>
    <row r="191" spans="17:45" x14ac:dyDescent="0.2">
      <c r="Q191" s="2">
        <v>88</v>
      </c>
      <c r="R191" s="1" t="s">
        <v>87</v>
      </c>
      <c r="S191" s="3">
        <v>10505903</v>
      </c>
      <c r="T191" s="3">
        <v>10505903</v>
      </c>
      <c r="U191" s="3">
        <v>9891282</v>
      </c>
      <c r="V191" s="3">
        <v>9891282</v>
      </c>
      <c r="W191" s="3">
        <v>9891282</v>
      </c>
      <c r="X191" s="3">
        <v>12968532</v>
      </c>
      <c r="Y191" s="3">
        <v>12968532</v>
      </c>
      <c r="Z191" s="3">
        <v>12968532</v>
      </c>
      <c r="AA191" s="3">
        <v>14466711</v>
      </c>
      <c r="AB191" s="3">
        <v>14466711</v>
      </c>
      <c r="AC191" s="3">
        <v>15553187</v>
      </c>
      <c r="AD191" s="3">
        <v>13169909</v>
      </c>
      <c r="AE191" s="3">
        <v>12006922</v>
      </c>
      <c r="AF191" s="3">
        <v>7811998</v>
      </c>
      <c r="AG191" s="3">
        <v>8615726</v>
      </c>
      <c r="AH191" s="3">
        <v>8850399</v>
      </c>
      <c r="AI191" s="3">
        <v>8987658</v>
      </c>
      <c r="AJ191" s="3">
        <v>14033600</v>
      </c>
      <c r="AK191" s="3">
        <v>13504708</v>
      </c>
      <c r="AL191" s="3">
        <v>13574952</v>
      </c>
      <c r="AM191" s="3">
        <v>15209331</v>
      </c>
      <c r="AN191" s="3">
        <v>16496851</v>
      </c>
      <c r="AO191" s="3">
        <v>16165527</v>
      </c>
      <c r="AP191" s="3">
        <v>16103412</v>
      </c>
      <c r="AQ191" s="3">
        <v>15174418</v>
      </c>
      <c r="AR191" s="3">
        <v>14807760</v>
      </c>
      <c r="AS191" s="3">
        <v>12304901</v>
      </c>
    </row>
    <row r="192" spans="17:45" x14ac:dyDescent="0.2">
      <c r="Q192" s="2">
        <v>89</v>
      </c>
      <c r="R192" s="1" t="s">
        <v>88</v>
      </c>
      <c r="S192" s="3">
        <v>8642288</v>
      </c>
      <c r="T192" s="3">
        <v>8557075</v>
      </c>
      <c r="U192" s="3">
        <v>9168585</v>
      </c>
      <c r="V192" s="3">
        <v>8773476</v>
      </c>
      <c r="W192" s="3">
        <v>6517322</v>
      </c>
      <c r="X192" s="3">
        <v>7931785</v>
      </c>
      <c r="Y192" s="3">
        <v>9483424</v>
      </c>
      <c r="Z192" s="3">
        <v>11576305</v>
      </c>
      <c r="AA192" s="3">
        <v>11383207</v>
      </c>
      <c r="AB192" s="3">
        <v>11252991</v>
      </c>
      <c r="AC192" s="3">
        <v>11621742</v>
      </c>
      <c r="AD192" s="3">
        <v>13719166</v>
      </c>
      <c r="AE192" s="3">
        <v>14821633</v>
      </c>
      <c r="AF192" s="3">
        <v>13833701</v>
      </c>
      <c r="AG192" s="3">
        <v>29607743</v>
      </c>
      <c r="AH192" s="3">
        <v>31373844</v>
      </c>
      <c r="AI192" s="3">
        <v>30643813</v>
      </c>
      <c r="AJ192" s="3">
        <v>28378143</v>
      </c>
      <c r="AK192" s="3">
        <v>28275763</v>
      </c>
      <c r="AL192" s="3">
        <v>27995827</v>
      </c>
      <c r="AM192" s="3">
        <v>28516446</v>
      </c>
      <c r="AN192" s="3">
        <v>26082347</v>
      </c>
      <c r="AO192" s="3">
        <v>26441196</v>
      </c>
      <c r="AP192" s="3">
        <v>25016673</v>
      </c>
      <c r="AQ192" s="3">
        <v>26128441</v>
      </c>
      <c r="AR192" s="3">
        <v>24808120</v>
      </c>
      <c r="AS192" s="3">
        <v>25111667</v>
      </c>
    </row>
    <row r="193" spans="17:46" x14ac:dyDescent="0.2">
      <c r="Q193" s="2">
        <v>90</v>
      </c>
      <c r="R193" s="1" t="s">
        <v>89</v>
      </c>
      <c r="S193" s="3">
        <v>37188766</v>
      </c>
      <c r="T193" s="3">
        <v>36338386</v>
      </c>
      <c r="U193" s="3">
        <v>35007939</v>
      </c>
      <c r="V193" s="3">
        <v>35290330</v>
      </c>
      <c r="W193" s="3">
        <v>37586839</v>
      </c>
      <c r="X193" s="3">
        <v>31328336</v>
      </c>
      <c r="Y193" s="3">
        <v>31422553</v>
      </c>
      <c r="Z193" s="3">
        <v>29286418</v>
      </c>
      <c r="AA193" s="3">
        <v>35339878</v>
      </c>
      <c r="AB193" s="3">
        <v>35483895</v>
      </c>
      <c r="AC193" s="3">
        <v>35609907</v>
      </c>
      <c r="AD193" s="3">
        <v>33020523</v>
      </c>
      <c r="AE193" s="3">
        <v>33690852</v>
      </c>
      <c r="AF193" s="3">
        <v>34151173</v>
      </c>
      <c r="AG193" s="3">
        <v>30125519</v>
      </c>
      <c r="AH193" s="3">
        <v>35054007</v>
      </c>
      <c r="AI193" s="3">
        <v>42152305</v>
      </c>
      <c r="AJ193" s="3">
        <v>41210330</v>
      </c>
      <c r="AK193" s="3">
        <v>44833810</v>
      </c>
      <c r="AL193" s="3">
        <v>42727749</v>
      </c>
      <c r="AM193" s="3">
        <v>38603600</v>
      </c>
      <c r="AN193" s="3">
        <v>38422580</v>
      </c>
      <c r="AO193" s="3">
        <v>35095300</v>
      </c>
      <c r="AP193" s="3">
        <v>39415142</v>
      </c>
      <c r="AQ193" s="3">
        <v>40947825</v>
      </c>
      <c r="AR193" s="3">
        <v>41111569</v>
      </c>
      <c r="AS193" s="3">
        <v>36502959</v>
      </c>
    </row>
    <row r="194" spans="17:46" x14ac:dyDescent="0.2">
      <c r="Q194" s="2">
        <v>91</v>
      </c>
      <c r="R194" s="1" t="s">
        <v>90</v>
      </c>
      <c r="S194" s="3">
        <v>9247777</v>
      </c>
      <c r="T194" s="3">
        <v>9106146</v>
      </c>
      <c r="U194" s="3">
        <v>10899015</v>
      </c>
      <c r="V194" s="3">
        <v>10975292</v>
      </c>
      <c r="W194" s="3">
        <v>10840337</v>
      </c>
      <c r="X194" s="3">
        <v>9723215</v>
      </c>
      <c r="Y194" s="3">
        <v>10464626</v>
      </c>
      <c r="Z194" s="3">
        <v>11876694</v>
      </c>
      <c r="AA194" s="3">
        <v>11432019</v>
      </c>
      <c r="AB194" s="3">
        <v>11695944</v>
      </c>
      <c r="AC194" s="3">
        <v>11593832</v>
      </c>
      <c r="AD194" s="3">
        <v>11273756</v>
      </c>
      <c r="AE194" s="3">
        <v>11601679</v>
      </c>
      <c r="AF194" s="3">
        <v>11684143</v>
      </c>
      <c r="AG194" s="3">
        <v>11924502</v>
      </c>
      <c r="AH194" s="3">
        <v>11807207</v>
      </c>
      <c r="AI194" s="3">
        <v>11144703</v>
      </c>
      <c r="AJ194" s="3">
        <v>11929261</v>
      </c>
      <c r="AK194" s="3">
        <v>11852788</v>
      </c>
      <c r="AL194" s="3">
        <v>11250284</v>
      </c>
      <c r="AM194" s="3">
        <v>11902756</v>
      </c>
      <c r="AN194" s="3">
        <v>12317601</v>
      </c>
      <c r="AO194" s="3">
        <v>11244276</v>
      </c>
      <c r="AP194" s="3">
        <v>12468245</v>
      </c>
      <c r="AQ194" s="3">
        <v>12763547</v>
      </c>
      <c r="AR194" s="3">
        <v>12436836</v>
      </c>
      <c r="AS194" s="3">
        <v>25572956</v>
      </c>
    </row>
    <row r="195" spans="17:46" x14ac:dyDescent="0.2">
      <c r="Q195" s="2">
        <v>92</v>
      </c>
      <c r="R195" s="1" t="s">
        <v>91</v>
      </c>
      <c r="S195" s="3">
        <v>36483853</v>
      </c>
      <c r="T195" s="3">
        <v>33979127</v>
      </c>
      <c r="U195" s="3">
        <v>35500793</v>
      </c>
      <c r="V195" s="3">
        <v>36044978</v>
      </c>
      <c r="W195" s="3">
        <v>35539012</v>
      </c>
      <c r="X195" s="3">
        <v>36738556</v>
      </c>
      <c r="Y195" s="3">
        <v>39626036</v>
      </c>
      <c r="Z195" s="3">
        <v>38973344</v>
      </c>
      <c r="AA195" s="3">
        <v>35077251</v>
      </c>
      <c r="AB195" s="3">
        <v>34989318</v>
      </c>
      <c r="AC195" s="3">
        <v>35411951</v>
      </c>
      <c r="AD195" s="3">
        <v>35052790</v>
      </c>
      <c r="AE195" s="3">
        <v>35180503</v>
      </c>
      <c r="AF195" s="3">
        <v>35310751</v>
      </c>
      <c r="AG195" s="3">
        <v>40193963</v>
      </c>
      <c r="AH195" s="3">
        <v>42006702</v>
      </c>
      <c r="AI195" s="3">
        <v>44199130</v>
      </c>
      <c r="AJ195" s="3">
        <v>48257851</v>
      </c>
      <c r="AK195" s="3">
        <v>48812873</v>
      </c>
      <c r="AL195" s="3">
        <v>48833646</v>
      </c>
      <c r="AM195" s="3">
        <v>55133584</v>
      </c>
      <c r="AN195" s="3">
        <v>53893760</v>
      </c>
      <c r="AO195" s="3">
        <v>54434078</v>
      </c>
      <c r="AP195" s="3">
        <v>54583969</v>
      </c>
      <c r="AQ195" s="3">
        <v>51597570</v>
      </c>
      <c r="AR195" s="3">
        <v>47947411</v>
      </c>
      <c r="AS195" s="3">
        <v>52315620</v>
      </c>
    </row>
    <row r="196" spans="17:46" x14ac:dyDescent="0.2">
      <c r="Q196" s="2">
        <v>93</v>
      </c>
      <c r="R196" s="1" t="s">
        <v>92</v>
      </c>
      <c r="S196" s="3">
        <v>6049904</v>
      </c>
      <c r="T196" s="3">
        <v>6025424</v>
      </c>
      <c r="U196" s="3">
        <v>7220268</v>
      </c>
      <c r="V196" s="3">
        <v>7506265</v>
      </c>
      <c r="W196" s="3">
        <v>6215478</v>
      </c>
      <c r="X196" s="3">
        <v>4752133</v>
      </c>
      <c r="Y196" s="1">
        <v>0</v>
      </c>
      <c r="Z196" s="3">
        <v>887730</v>
      </c>
      <c r="AA196" s="3">
        <v>1105799</v>
      </c>
      <c r="AB196" s="3">
        <v>2293491</v>
      </c>
      <c r="AC196" s="3">
        <v>2914991</v>
      </c>
      <c r="AD196" s="3">
        <v>3024202</v>
      </c>
      <c r="AE196" s="3">
        <v>98129</v>
      </c>
      <c r="AF196" s="3">
        <v>3265391</v>
      </c>
      <c r="AG196" s="3">
        <v>3185626</v>
      </c>
      <c r="AH196" s="3">
        <v>3896150</v>
      </c>
      <c r="AI196" s="3">
        <v>3623690</v>
      </c>
      <c r="AJ196" s="3">
        <v>3312150</v>
      </c>
      <c r="AK196" s="3">
        <v>3275070</v>
      </c>
      <c r="AL196" s="3">
        <v>2945023</v>
      </c>
      <c r="AM196" s="3">
        <v>523899</v>
      </c>
      <c r="AN196" s="3">
        <v>4476512</v>
      </c>
      <c r="AO196" s="3">
        <v>4779673</v>
      </c>
      <c r="AP196" s="3">
        <v>4473543</v>
      </c>
      <c r="AQ196" s="3">
        <v>5551714</v>
      </c>
      <c r="AR196" s="3">
        <v>9055140</v>
      </c>
      <c r="AS196" s="3">
        <v>9825489</v>
      </c>
    </row>
    <row r="197" spans="17:46" x14ac:dyDescent="0.2">
      <c r="Q197" s="2">
        <v>94</v>
      </c>
      <c r="R197" s="1" t="s">
        <v>93</v>
      </c>
      <c r="S197" s="3">
        <v>22229900</v>
      </c>
      <c r="T197" s="3">
        <v>23772226</v>
      </c>
      <c r="U197" s="3">
        <v>26408664</v>
      </c>
      <c r="V197" s="3">
        <v>25216512</v>
      </c>
      <c r="W197" s="3">
        <v>25074617</v>
      </c>
      <c r="X197" s="3">
        <v>27789204</v>
      </c>
      <c r="Y197" s="3">
        <v>26366593</v>
      </c>
      <c r="Z197" s="3">
        <v>25494524</v>
      </c>
      <c r="AA197" s="3">
        <v>24627750</v>
      </c>
      <c r="AB197" s="3">
        <v>26264098</v>
      </c>
      <c r="AC197" s="3">
        <v>28200045</v>
      </c>
      <c r="AD197" s="3">
        <v>27786881</v>
      </c>
      <c r="AE197" s="3">
        <v>26179835</v>
      </c>
      <c r="AF197" s="3">
        <v>25664191</v>
      </c>
      <c r="AG197" s="3">
        <v>28565982</v>
      </c>
      <c r="AH197" s="3">
        <v>31091239</v>
      </c>
      <c r="AI197" s="3">
        <v>31679834</v>
      </c>
      <c r="AJ197" s="3">
        <v>30521933</v>
      </c>
      <c r="AK197" s="3">
        <v>28565128</v>
      </c>
      <c r="AL197" s="3">
        <v>26176628</v>
      </c>
      <c r="AM197" s="3">
        <v>31451157</v>
      </c>
      <c r="AN197" s="3">
        <v>33922572</v>
      </c>
      <c r="AO197" s="3">
        <v>35112560</v>
      </c>
      <c r="AP197" s="3">
        <v>34286005</v>
      </c>
      <c r="AQ197" s="3">
        <v>35262634</v>
      </c>
      <c r="AR197" s="3">
        <v>36104273</v>
      </c>
      <c r="AS197" s="3">
        <v>37741041</v>
      </c>
    </row>
    <row r="198" spans="17:46" x14ac:dyDescent="0.2">
      <c r="Q198" s="2">
        <v>95</v>
      </c>
      <c r="R198" s="1" t="s">
        <v>94</v>
      </c>
      <c r="S198" s="3">
        <v>13399420</v>
      </c>
      <c r="T198" s="3">
        <v>10331112</v>
      </c>
      <c r="U198" s="3">
        <v>17252048</v>
      </c>
      <c r="V198" s="3">
        <v>16007316</v>
      </c>
      <c r="W198" s="3">
        <v>18897016</v>
      </c>
      <c r="X198" s="3">
        <v>17198835</v>
      </c>
      <c r="Y198" s="3">
        <v>16612941</v>
      </c>
      <c r="Z198" s="3">
        <v>15389899</v>
      </c>
      <c r="AA198" s="3">
        <v>14240613</v>
      </c>
      <c r="AB198" s="3">
        <v>15611370</v>
      </c>
      <c r="AC198" s="3">
        <v>6483910</v>
      </c>
      <c r="AD198" s="3">
        <v>6023018</v>
      </c>
      <c r="AE198" s="3">
        <v>6203699</v>
      </c>
      <c r="AF198" s="3">
        <v>5851813</v>
      </c>
      <c r="AG198" s="3">
        <v>6053874</v>
      </c>
      <c r="AH198" s="3">
        <v>6328697</v>
      </c>
      <c r="AI198" s="3">
        <v>6247995</v>
      </c>
      <c r="AJ198" s="3">
        <v>6281506</v>
      </c>
      <c r="AK198" s="3">
        <v>6814496</v>
      </c>
      <c r="AL198" s="3">
        <v>6699735</v>
      </c>
      <c r="AM198" s="3">
        <v>7157808</v>
      </c>
      <c r="AN198" s="3">
        <v>8169466</v>
      </c>
      <c r="AO198" s="3">
        <v>8131534</v>
      </c>
      <c r="AP198" s="3">
        <v>9256443</v>
      </c>
      <c r="AQ198" s="3">
        <v>9328272</v>
      </c>
      <c r="AR198" s="3">
        <v>8889547</v>
      </c>
      <c r="AS198" s="3">
        <v>8757056</v>
      </c>
    </row>
    <row r="199" spans="17:46" x14ac:dyDescent="0.2">
      <c r="Q199" s="2">
        <v>96</v>
      </c>
      <c r="R199" s="1" t="s">
        <v>95</v>
      </c>
      <c r="S199" s="3">
        <v>36671059</v>
      </c>
      <c r="T199" s="3">
        <v>31890383</v>
      </c>
      <c r="U199" s="3">
        <v>37772546</v>
      </c>
      <c r="V199" s="3">
        <v>36642715</v>
      </c>
      <c r="W199" s="3">
        <v>38628152</v>
      </c>
      <c r="X199" s="3">
        <v>38956949</v>
      </c>
      <c r="Y199" s="3">
        <v>38429789</v>
      </c>
      <c r="Z199" s="3">
        <v>39807622</v>
      </c>
      <c r="AA199" s="3">
        <v>37405236</v>
      </c>
      <c r="AB199" s="3">
        <v>39831737</v>
      </c>
      <c r="AC199" s="3">
        <v>37497999</v>
      </c>
      <c r="AD199" s="3">
        <v>38074653</v>
      </c>
      <c r="AE199" s="3">
        <v>37242978</v>
      </c>
      <c r="AF199" s="3">
        <v>40676978</v>
      </c>
      <c r="AG199" s="3">
        <v>40931915</v>
      </c>
      <c r="AH199" s="3">
        <v>38754062</v>
      </c>
      <c r="AI199" s="3">
        <v>49595352</v>
      </c>
      <c r="AJ199" s="3">
        <v>51975628</v>
      </c>
      <c r="AK199" s="3">
        <v>52252275</v>
      </c>
      <c r="AL199" s="3">
        <v>52667288</v>
      </c>
      <c r="AM199" s="3">
        <v>52251857</v>
      </c>
      <c r="AN199" s="3">
        <v>57636127</v>
      </c>
      <c r="AO199" s="3">
        <v>57589386</v>
      </c>
      <c r="AP199" s="3">
        <v>61962920</v>
      </c>
      <c r="AQ199" s="3">
        <v>55474008</v>
      </c>
      <c r="AR199" s="3">
        <v>47999612</v>
      </c>
      <c r="AS199" s="3">
        <v>54718279</v>
      </c>
    </row>
    <row r="200" spans="17:46" x14ac:dyDescent="0.2">
      <c r="Q200" s="2">
        <v>97</v>
      </c>
      <c r="R200" s="1" t="s">
        <v>96</v>
      </c>
      <c r="S200" s="3">
        <v>5536794</v>
      </c>
      <c r="T200" s="3">
        <v>5536794</v>
      </c>
      <c r="U200" s="3">
        <v>3455626</v>
      </c>
      <c r="V200" s="3">
        <v>3454159</v>
      </c>
      <c r="W200" s="3">
        <v>3454159</v>
      </c>
      <c r="X200" s="3">
        <v>3314037</v>
      </c>
      <c r="Y200" s="3">
        <v>3315196</v>
      </c>
      <c r="Z200" s="3">
        <v>3315196</v>
      </c>
      <c r="AA200" s="3">
        <v>4870719</v>
      </c>
      <c r="AB200" s="3">
        <v>4868318</v>
      </c>
      <c r="AC200" s="3">
        <v>4772278</v>
      </c>
      <c r="AD200" s="3">
        <v>4771476</v>
      </c>
      <c r="AE200" s="3">
        <v>18411713</v>
      </c>
      <c r="AF200" s="3">
        <v>6104618</v>
      </c>
      <c r="AG200" s="3">
        <v>7158169</v>
      </c>
      <c r="AH200" s="3">
        <v>7558562</v>
      </c>
      <c r="AI200" s="3">
        <v>6153944</v>
      </c>
      <c r="AJ200" s="3">
        <v>5856563</v>
      </c>
      <c r="AK200" s="3">
        <v>7158336</v>
      </c>
      <c r="AL200" s="3">
        <v>6134961</v>
      </c>
      <c r="AM200" s="3">
        <v>6307839</v>
      </c>
      <c r="AN200" s="3">
        <v>7790375</v>
      </c>
      <c r="AO200" s="3">
        <v>6456170</v>
      </c>
      <c r="AP200" s="3">
        <v>7319038</v>
      </c>
      <c r="AQ200" s="3">
        <v>7246989</v>
      </c>
      <c r="AR200" s="3">
        <v>7063384</v>
      </c>
      <c r="AS200" s="3">
        <v>7037943</v>
      </c>
    </row>
    <row r="201" spans="17:46" x14ac:dyDescent="0.2">
      <c r="Q201" s="2">
        <v>98</v>
      </c>
      <c r="R201" s="1" t="s">
        <v>97</v>
      </c>
      <c r="S201" s="3">
        <v>7736546</v>
      </c>
      <c r="T201" s="3">
        <v>7818914</v>
      </c>
      <c r="U201" s="3">
        <v>5592665</v>
      </c>
      <c r="V201" s="3">
        <v>5486608</v>
      </c>
      <c r="W201" s="3">
        <v>4569656</v>
      </c>
      <c r="X201" s="3">
        <v>4420882</v>
      </c>
      <c r="Y201" s="3">
        <v>4960440</v>
      </c>
      <c r="Z201" s="3">
        <v>4502865</v>
      </c>
      <c r="AA201" s="3">
        <v>4563022</v>
      </c>
      <c r="AB201" s="3">
        <v>3819324</v>
      </c>
      <c r="AC201" s="3">
        <v>4102944</v>
      </c>
      <c r="AD201" s="3">
        <v>3286319</v>
      </c>
      <c r="AE201" s="3">
        <v>5467588</v>
      </c>
      <c r="AF201" s="3">
        <v>4865866</v>
      </c>
      <c r="AG201" s="3">
        <v>4865866</v>
      </c>
      <c r="AH201" s="3">
        <v>4719648</v>
      </c>
      <c r="AI201" s="3">
        <v>4675055</v>
      </c>
      <c r="AJ201" s="3">
        <v>4478216</v>
      </c>
      <c r="AK201" s="3">
        <v>3201911</v>
      </c>
      <c r="AL201" s="3">
        <v>3053343</v>
      </c>
      <c r="AM201" s="3">
        <v>2798078</v>
      </c>
      <c r="AN201" s="3">
        <v>2542908</v>
      </c>
      <c r="AO201" s="3">
        <v>2633963</v>
      </c>
      <c r="AP201" s="3">
        <v>2786608</v>
      </c>
      <c r="AQ201" s="3">
        <v>2522727</v>
      </c>
      <c r="AR201" s="3">
        <v>2531413</v>
      </c>
      <c r="AS201" s="3">
        <v>2629818</v>
      </c>
    </row>
    <row r="202" spans="17:46" x14ac:dyDescent="0.2">
      <c r="Q202" s="2">
        <v>99</v>
      </c>
      <c r="R202" s="1" t="s">
        <v>98</v>
      </c>
      <c r="S202" s="3">
        <v>16661190</v>
      </c>
      <c r="T202" s="3">
        <v>15793194</v>
      </c>
      <c r="U202" s="3">
        <v>12020031</v>
      </c>
      <c r="V202" s="3">
        <v>11071913</v>
      </c>
      <c r="W202" s="3">
        <v>9512081</v>
      </c>
      <c r="X202" s="3">
        <v>19456001</v>
      </c>
      <c r="Y202" s="3">
        <v>18745586</v>
      </c>
      <c r="Z202" s="3">
        <v>17831712</v>
      </c>
      <c r="AA202" s="3">
        <v>19569126</v>
      </c>
      <c r="AB202" s="3">
        <v>19422885</v>
      </c>
      <c r="AC202" s="3">
        <v>18973719</v>
      </c>
      <c r="AD202" s="3">
        <v>15197624</v>
      </c>
      <c r="AE202" s="3">
        <v>15184974</v>
      </c>
      <c r="AF202" s="3">
        <v>16186492</v>
      </c>
      <c r="AG202" s="3">
        <v>18523645</v>
      </c>
      <c r="AH202" s="3">
        <v>18858290</v>
      </c>
      <c r="AI202" s="3">
        <v>18436742</v>
      </c>
      <c r="AJ202" s="3">
        <v>18463608</v>
      </c>
      <c r="AK202" s="3">
        <v>16138866</v>
      </c>
      <c r="AL202" s="3">
        <v>14849617</v>
      </c>
      <c r="AM202" s="3">
        <v>14590194</v>
      </c>
      <c r="AN202" s="3">
        <v>13871523</v>
      </c>
      <c r="AO202" s="3">
        <v>10788730</v>
      </c>
      <c r="AP202" s="3">
        <v>10281374</v>
      </c>
      <c r="AQ202" s="3">
        <v>10305115</v>
      </c>
      <c r="AR202" s="3">
        <v>11377665</v>
      </c>
      <c r="AS202" s="3">
        <v>11347781</v>
      </c>
    </row>
    <row r="203" spans="17:46" x14ac:dyDescent="0.2">
      <c r="Q203" s="2">
        <v>100</v>
      </c>
      <c r="R203" s="1" t="s">
        <v>99</v>
      </c>
      <c r="S203" s="3">
        <v>11141330</v>
      </c>
      <c r="T203" s="3">
        <v>11773424</v>
      </c>
      <c r="U203" s="3">
        <v>11559138</v>
      </c>
      <c r="V203" s="3">
        <v>11264471</v>
      </c>
      <c r="W203" s="3">
        <v>12889016</v>
      </c>
      <c r="X203" s="3">
        <v>12393836</v>
      </c>
      <c r="Y203" s="3">
        <v>11201492</v>
      </c>
      <c r="Z203" s="3">
        <v>10549902</v>
      </c>
      <c r="AA203" s="3">
        <v>10678179</v>
      </c>
      <c r="AB203" s="3">
        <v>10151760</v>
      </c>
      <c r="AC203" s="3">
        <v>11375875</v>
      </c>
      <c r="AD203" s="3">
        <v>11256708</v>
      </c>
      <c r="AE203" s="3">
        <v>11326605</v>
      </c>
      <c r="AF203" s="3">
        <v>11300987</v>
      </c>
      <c r="AG203" s="3">
        <v>11363176</v>
      </c>
      <c r="AH203" s="3">
        <v>11833395</v>
      </c>
      <c r="AI203" s="3">
        <v>12193036</v>
      </c>
      <c r="AJ203" s="3">
        <v>11925634</v>
      </c>
      <c r="AK203" s="3">
        <v>10611684</v>
      </c>
      <c r="AL203" s="3">
        <v>10122654</v>
      </c>
      <c r="AM203" s="3">
        <v>11067225</v>
      </c>
      <c r="AN203" s="3">
        <v>10392103</v>
      </c>
      <c r="AO203" s="3">
        <v>10040856</v>
      </c>
      <c r="AP203" s="3">
        <v>9911459</v>
      </c>
      <c r="AQ203" s="3">
        <v>9973584</v>
      </c>
      <c r="AR203" s="3">
        <v>9843653</v>
      </c>
      <c r="AS203" s="3">
        <v>9173736</v>
      </c>
    </row>
    <row r="204" spans="17:46" x14ac:dyDescent="0.2">
      <c r="Q204" s="1">
        <v>110</v>
      </c>
      <c r="R204" s="1" t="s">
        <v>318</v>
      </c>
      <c r="S204" s="1">
        <v>8548228</v>
      </c>
      <c r="T204" s="1">
        <v>13128629</v>
      </c>
      <c r="U204" s="1">
        <v>15049580</v>
      </c>
      <c r="V204" s="1">
        <v>16049839</v>
      </c>
      <c r="W204" s="1">
        <v>16053693</v>
      </c>
      <c r="X204" s="1">
        <v>28266348</v>
      </c>
      <c r="Y204" s="1">
        <v>30164570</v>
      </c>
      <c r="Z204" s="1">
        <v>31787143</v>
      </c>
      <c r="AA204" s="1">
        <v>30099657</v>
      </c>
      <c r="AB204" s="1">
        <v>31052206</v>
      </c>
      <c r="AC204" s="1">
        <v>36631752</v>
      </c>
      <c r="AD204" s="1">
        <v>41607167</v>
      </c>
      <c r="AE204" s="1">
        <v>41536646</v>
      </c>
      <c r="AF204" s="1">
        <v>41903420</v>
      </c>
      <c r="AG204" s="1">
        <v>51858435</v>
      </c>
      <c r="AH204" s="1">
        <v>56825103</v>
      </c>
      <c r="AI204" s="3">
        <v>57658622</v>
      </c>
      <c r="AJ204" s="3">
        <v>61570370</v>
      </c>
      <c r="AK204" s="3">
        <v>65147051</v>
      </c>
      <c r="AL204" s="3">
        <v>62480206</v>
      </c>
      <c r="AM204" s="3">
        <v>65540631</v>
      </c>
      <c r="AN204" s="3">
        <v>69558039</v>
      </c>
      <c r="AO204" s="3">
        <v>71931615</v>
      </c>
      <c r="AP204" s="3">
        <v>67618294</v>
      </c>
      <c r="AQ204" s="3">
        <v>65758390</v>
      </c>
      <c r="AR204" s="3">
        <v>62256444</v>
      </c>
      <c r="AS204" s="3">
        <v>60983258</v>
      </c>
    </row>
    <row r="205" spans="17:46" ht="17" x14ac:dyDescent="0.2">
      <c r="R205" s="1" t="s">
        <v>128</v>
      </c>
      <c r="S205" s="4" t="s">
        <v>100</v>
      </c>
      <c r="T205" s="4" t="s">
        <v>101</v>
      </c>
      <c r="U205" s="4" t="s">
        <v>102</v>
      </c>
      <c r="V205" s="4" t="s">
        <v>103</v>
      </c>
      <c r="W205" s="4" t="s">
        <v>104</v>
      </c>
      <c r="X205" s="4" t="s">
        <v>105</v>
      </c>
      <c r="Y205" s="4" t="s">
        <v>106</v>
      </c>
      <c r="Z205" s="4" t="s">
        <v>107</v>
      </c>
      <c r="AA205" s="4" t="s">
        <v>108</v>
      </c>
      <c r="AB205" s="4" t="s">
        <v>109</v>
      </c>
      <c r="AC205" s="4" t="s">
        <v>110</v>
      </c>
      <c r="AD205" s="4" t="s">
        <v>111</v>
      </c>
      <c r="AE205" s="4" t="s">
        <v>112</v>
      </c>
      <c r="AF205" s="4" t="s">
        <v>113</v>
      </c>
      <c r="AG205" s="4" t="s">
        <v>114</v>
      </c>
      <c r="AH205" s="4" t="s">
        <v>115</v>
      </c>
      <c r="AI205" s="4" t="s">
        <v>116</v>
      </c>
      <c r="AJ205" s="4" t="s">
        <v>117</v>
      </c>
      <c r="AK205" s="4" t="s">
        <v>118</v>
      </c>
      <c r="AL205" s="4" t="s">
        <v>119</v>
      </c>
      <c r="AM205" s="5" t="s">
        <v>120</v>
      </c>
      <c r="AN205" s="5" t="s">
        <v>121</v>
      </c>
      <c r="AO205" s="5" t="s">
        <v>122</v>
      </c>
      <c r="AP205" s="5" t="s">
        <v>123</v>
      </c>
      <c r="AQ205" s="5" t="s">
        <v>124</v>
      </c>
      <c r="AR205" s="5" t="s">
        <v>125</v>
      </c>
      <c r="AS205" s="5" t="s">
        <v>126</v>
      </c>
      <c r="AT205" s="8">
        <v>2018</v>
      </c>
    </row>
    <row r="206" spans="17:46" x14ac:dyDescent="0.2">
      <c r="Q206" s="2">
        <v>1</v>
      </c>
      <c r="R206" s="1" t="s">
        <v>0</v>
      </c>
      <c r="S206" s="3">
        <v>698236451</v>
      </c>
      <c r="T206" s="3">
        <v>693789812</v>
      </c>
      <c r="U206" s="3">
        <v>695171714</v>
      </c>
      <c r="V206" s="3">
        <v>705590685</v>
      </c>
      <c r="W206" s="3">
        <v>716739157</v>
      </c>
      <c r="X206" s="3">
        <v>713160512</v>
      </c>
      <c r="Y206" s="3">
        <v>723909166</v>
      </c>
      <c r="Z206" s="3">
        <v>744653597</v>
      </c>
      <c r="AA206" s="3">
        <v>769130580</v>
      </c>
      <c r="AB206" s="3">
        <v>789590854</v>
      </c>
      <c r="AC206" s="3">
        <v>805257180</v>
      </c>
      <c r="AD206" s="3">
        <v>825930793</v>
      </c>
      <c r="AE206" s="3">
        <v>827210454</v>
      </c>
      <c r="AF206" s="3">
        <v>847940459</v>
      </c>
      <c r="AG206" s="3">
        <v>845173236</v>
      </c>
      <c r="AH206" s="3">
        <v>871603207</v>
      </c>
      <c r="AI206" s="3">
        <v>895840944</v>
      </c>
      <c r="AJ206" s="3">
        <v>931151019</v>
      </c>
      <c r="AK206" s="3">
        <v>948244833</v>
      </c>
      <c r="AL206" s="3">
        <v>927535659</v>
      </c>
      <c r="AM206" s="3">
        <v>918194511</v>
      </c>
      <c r="AN206" s="3">
        <v>902409086</v>
      </c>
      <c r="AO206" s="3">
        <v>915288358</v>
      </c>
      <c r="AP206" s="3">
        <v>932104618</v>
      </c>
      <c r="AQ206" s="3">
        <v>938795977</v>
      </c>
      <c r="AR206" s="3">
        <v>937138296</v>
      </c>
      <c r="AS206" s="3">
        <v>928682920</v>
      </c>
      <c r="AT206" s="3">
        <v>917472697</v>
      </c>
    </row>
    <row r="207" spans="17:46" x14ac:dyDescent="0.2">
      <c r="Q207" s="2">
        <v>2</v>
      </c>
      <c r="R207" s="1" t="s">
        <v>1</v>
      </c>
      <c r="S207" s="3">
        <v>138552247</v>
      </c>
      <c r="T207" s="3">
        <v>141752839</v>
      </c>
      <c r="U207" s="3">
        <v>141790558</v>
      </c>
      <c r="V207" s="3">
        <v>148370800</v>
      </c>
      <c r="W207" s="3">
        <v>144702391</v>
      </c>
      <c r="X207" s="3">
        <v>150351532</v>
      </c>
      <c r="Y207" s="3">
        <v>154006511</v>
      </c>
      <c r="Z207" s="3">
        <v>159812568</v>
      </c>
      <c r="AA207" s="3">
        <v>169287304</v>
      </c>
      <c r="AB207" s="3">
        <v>185148210</v>
      </c>
      <c r="AC207" s="3">
        <v>187086190</v>
      </c>
      <c r="AD207" s="3">
        <v>205313717</v>
      </c>
      <c r="AE207" s="3">
        <v>214356239</v>
      </c>
      <c r="AF207" s="3">
        <v>216074088</v>
      </c>
      <c r="AG207" s="3">
        <v>227509061</v>
      </c>
      <c r="AH207" s="3">
        <v>228417607</v>
      </c>
      <c r="AI207" s="3">
        <v>231479150</v>
      </c>
      <c r="AJ207" s="3">
        <v>248121844</v>
      </c>
      <c r="AK207" s="3">
        <v>255747568</v>
      </c>
      <c r="AL207" s="3">
        <v>253407746</v>
      </c>
      <c r="AM207" s="3">
        <v>247936237</v>
      </c>
      <c r="AN207" s="3">
        <v>251760497</v>
      </c>
      <c r="AO207" s="3">
        <v>260906181</v>
      </c>
      <c r="AP207" s="3">
        <v>267485971</v>
      </c>
      <c r="AQ207" s="3">
        <v>271547172</v>
      </c>
      <c r="AR207" s="3">
        <v>275255145</v>
      </c>
      <c r="AS207" s="3">
        <v>274334262</v>
      </c>
      <c r="AT207" s="3">
        <v>266522893</v>
      </c>
    </row>
    <row r="208" spans="17:46" x14ac:dyDescent="0.2">
      <c r="Q208" s="2">
        <v>3</v>
      </c>
      <c r="R208" s="1" t="s">
        <v>2</v>
      </c>
      <c r="S208" s="3">
        <v>194396872</v>
      </c>
      <c r="T208" s="3">
        <v>190876277</v>
      </c>
      <c r="U208" s="3">
        <v>187789483</v>
      </c>
      <c r="V208" s="3">
        <v>191947123</v>
      </c>
      <c r="W208" s="3">
        <v>192265749</v>
      </c>
      <c r="X208" s="3">
        <v>191481059</v>
      </c>
      <c r="Y208" s="3">
        <v>194895468</v>
      </c>
      <c r="Z208" s="3">
        <v>196375583</v>
      </c>
      <c r="AA208" s="3">
        <v>198440888</v>
      </c>
      <c r="AB208" s="3">
        <v>200532727</v>
      </c>
      <c r="AC208" s="3">
        <v>206882820</v>
      </c>
      <c r="AD208" s="3">
        <v>214020993</v>
      </c>
      <c r="AE208" s="3">
        <v>219589582</v>
      </c>
      <c r="AF208" s="3">
        <v>222225190</v>
      </c>
      <c r="AG208" s="3">
        <v>231487428</v>
      </c>
      <c r="AH208" s="3">
        <v>233813645</v>
      </c>
      <c r="AI208" s="3">
        <v>239272864</v>
      </c>
      <c r="AJ208" s="3">
        <v>246099028</v>
      </c>
      <c r="AK208" s="3">
        <v>246306795</v>
      </c>
      <c r="AL208" s="3">
        <v>231536671</v>
      </c>
      <c r="AM208" s="3">
        <v>227957872</v>
      </c>
      <c r="AN208" s="3">
        <v>232510848</v>
      </c>
      <c r="AO208" s="3">
        <v>240597656</v>
      </c>
      <c r="AP208" s="3">
        <v>243282803</v>
      </c>
      <c r="AQ208" s="3">
        <v>244997321</v>
      </c>
      <c r="AR208" s="3">
        <v>244826388</v>
      </c>
      <c r="AS208" s="3">
        <v>246885139</v>
      </c>
      <c r="AT208" s="3">
        <v>243709029</v>
      </c>
    </row>
    <row r="209" spans="17:46" x14ac:dyDescent="0.2">
      <c r="Q209" s="2">
        <v>4</v>
      </c>
      <c r="R209" s="1" t="s">
        <v>3</v>
      </c>
      <c r="S209" s="3">
        <v>42326851</v>
      </c>
      <c r="T209" s="3">
        <v>43245915</v>
      </c>
      <c r="U209" s="3">
        <v>51046003</v>
      </c>
      <c r="V209" s="3">
        <v>49690031</v>
      </c>
      <c r="W209" s="3">
        <v>46694639</v>
      </c>
      <c r="X209" s="3">
        <v>48500777</v>
      </c>
      <c r="Y209" s="3">
        <v>59244286</v>
      </c>
      <c r="Z209" s="3">
        <v>60087999</v>
      </c>
      <c r="AA209" s="3">
        <v>66529408</v>
      </c>
      <c r="AB209" s="3">
        <v>68984686</v>
      </c>
      <c r="AC209" s="3">
        <v>71267739</v>
      </c>
      <c r="AD209" s="3">
        <v>72813334</v>
      </c>
      <c r="AE209" s="3">
        <v>76854104</v>
      </c>
      <c r="AF209" s="3">
        <v>81176421</v>
      </c>
      <c r="AG209" s="3">
        <v>89117713</v>
      </c>
      <c r="AH209" s="3">
        <v>91570922</v>
      </c>
      <c r="AI209" s="3">
        <v>105907376</v>
      </c>
      <c r="AJ209" s="3">
        <v>104067570</v>
      </c>
      <c r="AK209" s="3">
        <v>99105799</v>
      </c>
      <c r="AL209" s="3">
        <v>95808807</v>
      </c>
      <c r="AM209" s="3">
        <v>94773218</v>
      </c>
      <c r="AN209" s="3">
        <v>95830238</v>
      </c>
      <c r="AO209" s="3">
        <v>99321866</v>
      </c>
      <c r="AP209" s="3">
        <v>98964701</v>
      </c>
      <c r="AQ209" s="3">
        <v>99949535</v>
      </c>
      <c r="AR209" s="3">
        <v>101859193</v>
      </c>
      <c r="AS209" s="3">
        <v>101593685</v>
      </c>
      <c r="AT209" s="3">
        <v>98685223</v>
      </c>
    </row>
    <row r="210" spans="17:46" x14ac:dyDescent="0.2">
      <c r="Q210" s="2">
        <v>5</v>
      </c>
      <c r="R210" s="1" t="s">
        <v>4</v>
      </c>
      <c r="S210" s="3">
        <v>75754204</v>
      </c>
      <c r="T210" s="3">
        <v>75318971</v>
      </c>
      <c r="U210" s="3">
        <v>75826681</v>
      </c>
      <c r="V210" s="3">
        <v>77796330</v>
      </c>
      <c r="W210" s="3">
        <v>78396743</v>
      </c>
      <c r="X210" s="3">
        <v>80205334</v>
      </c>
      <c r="Y210" s="3">
        <v>89322856</v>
      </c>
      <c r="Z210" s="3">
        <v>85990690</v>
      </c>
      <c r="AA210" s="3">
        <v>88331583</v>
      </c>
      <c r="AB210" s="3">
        <v>93004994</v>
      </c>
      <c r="AC210" s="3">
        <v>95776654</v>
      </c>
      <c r="AD210" s="3">
        <v>110728370</v>
      </c>
      <c r="AE210" s="3">
        <v>113111755</v>
      </c>
      <c r="AF210" s="3">
        <v>114479310</v>
      </c>
      <c r="AG210" s="3">
        <v>114084201</v>
      </c>
      <c r="AH210" s="3">
        <v>115211407</v>
      </c>
      <c r="AI210" s="3">
        <v>104958302</v>
      </c>
      <c r="AJ210" s="3">
        <v>107076649</v>
      </c>
      <c r="AK210" s="3">
        <v>110531838</v>
      </c>
      <c r="AL210" s="3">
        <v>112298821</v>
      </c>
      <c r="AM210" s="3">
        <v>113028300</v>
      </c>
      <c r="AN210" s="3">
        <v>113432042</v>
      </c>
      <c r="AO210" s="3">
        <v>114279284</v>
      </c>
      <c r="AP210" s="3">
        <v>116847311</v>
      </c>
      <c r="AQ210" s="3">
        <v>117879616</v>
      </c>
      <c r="AR210" s="3">
        <v>118776592</v>
      </c>
      <c r="AS210" s="3">
        <v>117730914</v>
      </c>
      <c r="AT210" s="3">
        <v>118422009</v>
      </c>
    </row>
    <row r="211" spans="17:46" x14ac:dyDescent="0.2">
      <c r="Q211" s="2">
        <v>6</v>
      </c>
      <c r="R211" s="1" t="s">
        <v>5</v>
      </c>
      <c r="S211" s="3">
        <v>37755886</v>
      </c>
      <c r="T211" s="3">
        <v>38507134</v>
      </c>
      <c r="U211" s="3">
        <v>40375994</v>
      </c>
      <c r="V211" s="3">
        <v>43041558</v>
      </c>
      <c r="W211" s="3">
        <v>44232307</v>
      </c>
      <c r="X211" s="3">
        <v>45826602</v>
      </c>
      <c r="Y211" s="3">
        <v>49069007</v>
      </c>
      <c r="Z211" s="3">
        <v>48595469</v>
      </c>
      <c r="AA211" s="3">
        <v>47459264</v>
      </c>
      <c r="AB211" s="3">
        <v>48258971</v>
      </c>
      <c r="AC211" s="3">
        <v>52080236</v>
      </c>
      <c r="AD211" s="3">
        <v>54522486</v>
      </c>
      <c r="AE211" s="3">
        <v>57385139</v>
      </c>
      <c r="AF211" s="3">
        <v>53955760</v>
      </c>
      <c r="AG211" s="3">
        <v>56394815</v>
      </c>
      <c r="AH211" s="3">
        <v>54462187</v>
      </c>
      <c r="AI211" s="3">
        <v>55274895</v>
      </c>
      <c r="AJ211" s="3">
        <v>58243256</v>
      </c>
      <c r="AK211" s="3">
        <v>57454168</v>
      </c>
      <c r="AL211" s="3">
        <v>57459306</v>
      </c>
      <c r="AM211" s="3">
        <v>60808924</v>
      </c>
      <c r="AN211" s="3">
        <v>64006249</v>
      </c>
      <c r="AO211" s="3">
        <v>64062993</v>
      </c>
      <c r="AP211" s="3">
        <v>63126222</v>
      </c>
      <c r="AQ211" s="3">
        <v>62909258</v>
      </c>
      <c r="AR211" s="3">
        <v>63168079</v>
      </c>
      <c r="AS211" s="3">
        <v>63886684</v>
      </c>
      <c r="AT211" s="3">
        <v>64642400</v>
      </c>
    </row>
    <row r="212" spans="17:46" x14ac:dyDescent="0.2">
      <c r="Q212" s="2">
        <v>7</v>
      </c>
      <c r="R212" s="1" t="s">
        <v>6</v>
      </c>
      <c r="S212" s="3">
        <v>37427021</v>
      </c>
      <c r="T212" s="3">
        <v>43234476</v>
      </c>
      <c r="U212" s="3">
        <v>41350335</v>
      </c>
      <c r="V212" s="3">
        <v>43315292</v>
      </c>
      <c r="W212" s="3">
        <v>45346708</v>
      </c>
      <c r="X212" s="3">
        <v>45952324</v>
      </c>
      <c r="Y212" s="3">
        <v>40364201</v>
      </c>
      <c r="Z212" s="3">
        <v>39037306</v>
      </c>
      <c r="AA212" s="3">
        <v>39877666</v>
      </c>
      <c r="AB212" s="3">
        <v>41829520</v>
      </c>
      <c r="AC212" s="3">
        <v>43646615</v>
      </c>
      <c r="AD212" s="3">
        <v>43783523</v>
      </c>
      <c r="AE212" s="3">
        <v>43772099</v>
      </c>
      <c r="AF212" s="3">
        <v>61117802</v>
      </c>
      <c r="AG212" s="3">
        <v>60086614</v>
      </c>
      <c r="AH212" s="3">
        <v>61005712</v>
      </c>
      <c r="AI212" s="3">
        <v>63380192</v>
      </c>
      <c r="AJ212" s="3">
        <v>64762522</v>
      </c>
      <c r="AK212" s="3">
        <v>67096011</v>
      </c>
      <c r="AL212" s="3">
        <v>68333953</v>
      </c>
      <c r="AM212" s="3">
        <v>69843461</v>
      </c>
      <c r="AN212" s="3">
        <v>70245743</v>
      </c>
      <c r="AO212" s="3">
        <v>70825757</v>
      </c>
      <c r="AP212" s="3">
        <v>72017658</v>
      </c>
      <c r="AQ212" s="3">
        <v>74552811</v>
      </c>
      <c r="AR212" s="3">
        <v>77157777</v>
      </c>
      <c r="AS212" s="3">
        <v>76276935</v>
      </c>
      <c r="AT212" s="3">
        <v>77388812</v>
      </c>
    </row>
    <row r="213" spans="17:46" x14ac:dyDescent="0.2">
      <c r="Q213" s="2">
        <v>8</v>
      </c>
      <c r="R213" s="1" t="s">
        <v>7</v>
      </c>
      <c r="S213" s="3">
        <v>84095248</v>
      </c>
      <c r="T213" s="3">
        <v>86688399</v>
      </c>
      <c r="U213" s="3">
        <v>85385517</v>
      </c>
      <c r="V213" s="3">
        <v>88838913</v>
      </c>
      <c r="W213" s="3">
        <v>91554886</v>
      </c>
      <c r="X213" s="3">
        <v>91923077</v>
      </c>
      <c r="Y213" s="3">
        <v>85601819</v>
      </c>
      <c r="Z213" s="3">
        <v>97612394</v>
      </c>
      <c r="AA213" s="3">
        <v>99352948</v>
      </c>
      <c r="AB213" s="3">
        <v>110991264</v>
      </c>
      <c r="AC213" s="3">
        <v>118666739</v>
      </c>
      <c r="AD213" s="3">
        <v>124213982</v>
      </c>
      <c r="AE213" s="3">
        <v>136135076</v>
      </c>
      <c r="AF213" s="3">
        <v>140041613</v>
      </c>
      <c r="AG213" s="3">
        <v>147063012</v>
      </c>
      <c r="AH213" s="3">
        <v>145282891</v>
      </c>
      <c r="AI213" s="3">
        <v>151949383</v>
      </c>
      <c r="AJ213" s="3">
        <v>158968099</v>
      </c>
      <c r="AK213" s="3">
        <v>166349147</v>
      </c>
      <c r="AL213" s="3">
        <v>162779380</v>
      </c>
      <c r="AM213" s="3">
        <v>164130034</v>
      </c>
      <c r="AN213" s="3">
        <v>167571768</v>
      </c>
      <c r="AO213" s="3">
        <v>171084633</v>
      </c>
      <c r="AP213" s="3">
        <v>174502749</v>
      </c>
      <c r="AQ213" s="3">
        <v>190348900</v>
      </c>
      <c r="AR213" s="3">
        <v>186848642</v>
      </c>
      <c r="AS213" s="3">
        <v>190197313</v>
      </c>
      <c r="AT213" s="3">
        <v>196009771</v>
      </c>
    </row>
    <row r="214" spans="17:46" x14ac:dyDescent="0.2">
      <c r="Q214" s="2">
        <v>9</v>
      </c>
      <c r="R214" s="1" t="s">
        <v>8</v>
      </c>
      <c r="S214" s="3">
        <v>43153107</v>
      </c>
      <c r="T214" s="3">
        <v>43431723</v>
      </c>
      <c r="U214" s="3">
        <v>44396171</v>
      </c>
      <c r="V214" s="3">
        <v>49111037</v>
      </c>
      <c r="W214" s="3">
        <v>50881432</v>
      </c>
      <c r="X214" s="3">
        <v>52889314</v>
      </c>
      <c r="Y214" s="3">
        <v>57913339</v>
      </c>
      <c r="Z214" s="3">
        <v>52894685</v>
      </c>
      <c r="AA214" s="3">
        <v>53501499</v>
      </c>
      <c r="AB214" s="3">
        <v>53480972</v>
      </c>
      <c r="AC214" s="3">
        <v>55157482</v>
      </c>
      <c r="AD214" s="3">
        <v>60929764</v>
      </c>
      <c r="AE214" s="3">
        <v>60272189</v>
      </c>
      <c r="AF214" s="3">
        <v>60587574</v>
      </c>
      <c r="AG214" s="3">
        <v>57404274</v>
      </c>
      <c r="AH214" s="3">
        <v>60341693</v>
      </c>
      <c r="AI214" s="3">
        <v>63246737</v>
      </c>
      <c r="AJ214" s="3">
        <v>71194661</v>
      </c>
      <c r="AK214" s="3">
        <v>73881210</v>
      </c>
      <c r="AL214" s="3">
        <v>72025433</v>
      </c>
      <c r="AM214" s="3">
        <v>63887869</v>
      </c>
      <c r="AN214" s="3">
        <v>63424126</v>
      </c>
      <c r="AO214" s="3">
        <v>64482396</v>
      </c>
      <c r="AP214" s="3">
        <v>62968178</v>
      </c>
      <c r="AQ214" s="3">
        <v>68022668</v>
      </c>
      <c r="AR214" s="3">
        <v>70084373</v>
      </c>
      <c r="AS214" s="3">
        <v>69672546</v>
      </c>
      <c r="AT214" s="3">
        <v>71298648</v>
      </c>
    </row>
    <row r="215" spans="17:46" x14ac:dyDescent="0.2">
      <c r="Q215" s="2">
        <v>10</v>
      </c>
      <c r="R215" s="1" t="s">
        <v>9</v>
      </c>
      <c r="S215" s="3">
        <v>76335158</v>
      </c>
      <c r="T215" s="3">
        <v>72919553</v>
      </c>
      <c r="U215" s="3">
        <v>73915915</v>
      </c>
      <c r="V215" s="3">
        <v>75577446</v>
      </c>
      <c r="W215" s="3">
        <v>79568424</v>
      </c>
      <c r="X215" s="3">
        <v>81992185</v>
      </c>
      <c r="Y215" s="3">
        <v>94289184</v>
      </c>
      <c r="Z215" s="3">
        <v>95357632</v>
      </c>
      <c r="AA215" s="3">
        <v>103635976</v>
      </c>
      <c r="AB215" s="3">
        <v>103371144</v>
      </c>
      <c r="AC215" s="3">
        <v>103843770</v>
      </c>
      <c r="AD215" s="3">
        <v>107030112</v>
      </c>
      <c r="AE215" s="3">
        <v>108393128</v>
      </c>
      <c r="AF215" s="3">
        <v>89800512</v>
      </c>
      <c r="AG215" s="3">
        <v>93997318</v>
      </c>
      <c r="AH215" s="3">
        <v>94939578</v>
      </c>
      <c r="AI215" s="3">
        <v>96362278</v>
      </c>
      <c r="AJ215" s="3">
        <v>98836964</v>
      </c>
      <c r="AK215" s="3">
        <v>100765102</v>
      </c>
      <c r="AL215" s="3">
        <v>102439609</v>
      </c>
      <c r="AM215" s="3">
        <v>104972604</v>
      </c>
      <c r="AN215" s="3">
        <v>106851920</v>
      </c>
      <c r="AO215" s="3">
        <v>102507500</v>
      </c>
      <c r="AP215" s="3">
        <v>105145768</v>
      </c>
      <c r="AQ215" s="3">
        <v>105506749</v>
      </c>
      <c r="AR215" s="3">
        <v>108766134</v>
      </c>
      <c r="AS215" s="3">
        <v>106671297</v>
      </c>
      <c r="AT215" s="3">
        <v>102318761</v>
      </c>
    </row>
    <row r="216" spans="17:46" x14ac:dyDescent="0.2">
      <c r="Q216" s="2">
        <v>11</v>
      </c>
      <c r="R216" s="1" t="s">
        <v>10</v>
      </c>
      <c r="S216" s="3">
        <v>31754032</v>
      </c>
      <c r="T216" s="3">
        <v>31965230</v>
      </c>
      <c r="U216" s="3">
        <v>30434006</v>
      </c>
      <c r="V216" s="3">
        <v>30274271</v>
      </c>
      <c r="W216" s="3">
        <v>28583149</v>
      </c>
      <c r="X216" s="3">
        <v>28237548</v>
      </c>
      <c r="Y216" s="3">
        <v>31102130</v>
      </c>
      <c r="Z216" s="3">
        <v>35342269</v>
      </c>
      <c r="AA216" s="3">
        <v>33714934</v>
      </c>
      <c r="AB216" s="3">
        <v>33800306</v>
      </c>
      <c r="AC216" s="3">
        <v>34359706</v>
      </c>
      <c r="AD216" s="3">
        <v>34923225</v>
      </c>
      <c r="AE216" s="3">
        <v>34496058</v>
      </c>
      <c r="AF216" s="3">
        <v>34533322</v>
      </c>
      <c r="AG216" s="3">
        <v>33112286</v>
      </c>
      <c r="AH216" s="3">
        <v>32514440</v>
      </c>
      <c r="AI216" s="3">
        <v>33460771</v>
      </c>
      <c r="AJ216" s="3">
        <v>33746777</v>
      </c>
      <c r="AK216" s="3">
        <v>35044201</v>
      </c>
      <c r="AL216" s="3">
        <v>37865241</v>
      </c>
      <c r="AM216" s="3">
        <v>38257280</v>
      </c>
      <c r="AN216" s="3">
        <v>35169898</v>
      </c>
      <c r="AO216" s="3">
        <v>32792580</v>
      </c>
      <c r="AP216" s="3">
        <v>32842367</v>
      </c>
      <c r="AQ216" s="3">
        <v>33346769</v>
      </c>
      <c r="AR216" s="3">
        <v>34700411</v>
      </c>
      <c r="AS216" s="3">
        <v>36315907</v>
      </c>
      <c r="AT216" s="3">
        <v>37603354</v>
      </c>
    </row>
    <row r="217" spans="17:46" x14ac:dyDescent="0.2">
      <c r="Q217" s="2">
        <v>12</v>
      </c>
      <c r="R217" s="1" t="s">
        <v>11</v>
      </c>
      <c r="S217" s="3">
        <v>3755718</v>
      </c>
      <c r="T217" s="3">
        <v>4009036</v>
      </c>
      <c r="U217" s="3">
        <v>4929006</v>
      </c>
      <c r="V217" s="3">
        <v>15713838</v>
      </c>
      <c r="W217" s="3">
        <v>17573206</v>
      </c>
      <c r="X217" s="3">
        <v>18748568</v>
      </c>
      <c r="Y217" s="3">
        <v>22641428</v>
      </c>
      <c r="Z217" s="3">
        <v>24899230</v>
      </c>
      <c r="AA217" s="3">
        <v>26593287</v>
      </c>
      <c r="AB217" s="3">
        <v>29169014</v>
      </c>
      <c r="AC217" s="3">
        <v>37105147</v>
      </c>
      <c r="AD217" s="3">
        <v>37783153</v>
      </c>
      <c r="AE217" s="3">
        <v>45892220</v>
      </c>
      <c r="AF217" s="3">
        <v>46299620</v>
      </c>
      <c r="AG217" s="3">
        <v>48768037</v>
      </c>
      <c r="AH217" s="3">
        <v>49511436</v>
      </c>
      <c r="AI217" s="3">
        <v>45134173</v>
      </c>
      <c r="AJ217" s="3">
        <v>46325510</v>
      </c>
      <c r="AK217" s="3">
        <v>49114097</v>
      </c>
      <c r="AL217" s="3">
        <v>47200468</v>
      </c>
      <c r="AM217" s="3">
        <v>43638302</v>
      </c>
      <c r="AN217" s="3">
        <v>43973964</v>
      </c>
      <c r="AO217" s="3">
        <v>43770070</v>
      </c>
      <c r="AP217" s="3">
        <v>44447485</v>
      </c>
      <c r="AQ217" s="3">
        <v>45522311</v>
      </c>
      <c r="AR217" s="3">
        <v>46698565</v>
      </c>
      <c r="AS217" s="3">
        <v>51650409</v>
      </c>
      <c r="AT217" s="3">
        <v>54824270</v>
      </c>
    </row>
    <row r="218" spans="17:46" x14ac:dyDescent="0.2">
      <c r="Q218" s="2">
        <v>13</v>
      </c>
      <c r="R218" s="1" t="s">
        <v>12</v>
      </c>
      <c r="S218" s="3">
        <v>118802314</v>
      </c>
      <c r="T218" s="3">
        <v>122729758</v>
      </c>
      <c r="U218" s="3">
        <v>123625746</v>
      </c>
      <c r="V218" s="3">
        <v>123853258</v>
      </c>
      <c r="W218" s="3">
        <v>125151519</v>
      </c>
      <c r="X218" s="3">
        <v>126036088</v>
      </c>
      <c r="Y218" s="3">
        <v>127022013</v>
      </c>
      <c r="Z218" s="3">
        <v>133416884</v>
      </c>
      <c r="AA218" s="3">
        <v>135283330</v>
      </c>
      <c r="AB218" s="3">
        <v>140928245</v>
      </c>
      <c r="AC218" s="3">
        <v>143980689</v>
      </c>
      <c r="AD218" s="3">
        <v>147687327</v>
      </c>
      <c r="AE218" s="3">
        <v>149260608</v>
      </c>
      <c r="AF218" s="3">
        <v>149009979</v>
      </c>
      <c r="AG218" s="3">
        <v>142149062</v>
      </c>
      <c r="AH218" s="3">
        <v>144887561</v>
      </c>
      <c r="AI218" s="3">
        <v>152675212</v>
      </c>
      <c r="AJ218" s="3">
        <v>161270770</v>
      </c>
      <c r="AK218" s="3">
        <v>162028693</v>
      </c>
      <c r="AL218" s="3">
        <v>153767817</v>
      </c>
      <c r="AM218" s="3">
        <v>149236555</v>
      </c>
      <c r="AN218" s="3">
        <v>148519574</v>
      </c>
      <c r="AO218" s="3">
        <v>150231197</v>
      </c>
      <c r="AP218" s="3">
        <v>149858181</v>
      </c>
      <c r="AQ218" s="3">
        <v>153298496</v>
      </c>
      <c r="AR218" s="3">
        <v>161332791</v>
      </c>
      <c r="AS218" s="3">
        <v>166933971</v>
      </c>
      <c r="AT218" s="3">
        <v>169869630</v>
      </c>
    </row>
    <row r="219" spans="17:46" x14ac:dyDescent="0.2">
      <c r="Q219" s="2">
        <v>14</v>
      </c>
      <c r="R219" s="1" t="s">
        <v>13</v>
      </c>
      <c r="S219" s="3">
        <v>61172427</v>
      </c>
      <c r="T219" s="3">
        <v>65755376</v>
      </c>
      <c r="U219" s="3">
        <v>68704282</v>
      </c>
      <c r="V219" s="3">
        <v>61585683</v>
      </c>
      <c r="W219" s="3">
        <v>65227095</v>
      </c>
      <c r="X219" s="3">
        <v>68386357</v>
      </c>
      <c r="Y219" s="3">
        <v>75285344</v>
      </c>
      <c r="Z219" s="3">
        <v>78510271</v>
      </c>
      <c r="AA219" s="3">
        <v>84194552</v>
      </c>
      <c r="AB219" s="3">
        <v>82143822</v>
      </c>
      <c r="AC219" s="3">
        <v>84431308</v>
      </c>
      <c r="AD219" s="3">
        <v>86782525</v>
      </c>
      <c r="AE219" s="3">
        <v>89319298</v>
      </c>
      <c r="AF219" s="3">
        <v>98126372</v>
      </c>
      <c r="AG219" s="3">
        <v>92340731</v>
      </c>
      <c r="AH219" s="3">
        <v>94493178</v>
      </c>
      <c r="AI219" s="3">
        <v>96579573</v>
      </c>
      <c r="AJ219" s="3">
        <v>100876501</v>
      </c>
      <c r="AK219" s="3">
        <v>103825055</v>
      </c>
      <c r="AL219" s="3">
        <v>105197989</v>
      </c>
      <c r="AM219" s="3">
        <v>104933020</v>
      </c>
      <c r="AN219" s="3">
        <v>103117776</v>
      </c>
      <c r="AO219" s="3">
        <v>103149937</v>
      </c>
      <c r="AP219" s="3">
        <v>102747584</v>
      </c>
      <c r="AQ219" s="3">
        <v>101672954</v>
      </c>
      <c r="AR219" s="3">
        <v>106673331</v>
      </c>
      <c r="AS219" s="3">
        <v>109434526</v>
      </c>
      <c r="AT219" s="3">
        <v>112512845</v>
      </c>
    </row>
    <row r="220" spans="17:46" x14ac:dyDescent="0.2">
      <c r="Q220" s="2">
        <v>15</v>
      </c>
      <c r="R220" s="1" t="s">
        <v>14</v>
      </c>
      <c r="S220" s="3">
        <v>32606006</v>
      </c>
      <c r="T220" s="3">
        <v>35518993</v>
      </c>
      <c r="U220" s="3">
        <v>34414482</v>
      </c>
      <c r="V220" s="3">
        <v>33510038</v>
      </c>
      <c r="W220" s="3">
        <v>33200190</v>
      </c>
      <c r="X220" s="3">
        <v>35470673</v>
      </c>
      <c r="Y220" s="3">
        <v>37889495</v>
      </c>
      <c r="Z220" s="3">
        <v>41362455</v>
      </c>
      <c r="AA220" s="3">
        <v>43301164</v>
      </c>
      <c r="AB220" s="3">
        <v>44924449</v>
      </c>
      <c r="AC220" s="3">
        <v>45705744</v>
      </c>
      <c r="AD220" s="3">
        <v>47302072</v>
      </c>
      <c r="AE220" s="3">
        <v>47753264</v>
      </c>
      <c r="AF220" s="3">
        <v>49242704</v>
      </c>
      <c r="AG220" s="3">
        <v>52831185</v>
      </c>
      <c r="AH220" s="3">
        <v>54385067</v>
      </c>
      <c r="AI220" s="3">
        <v>57150522</v>
      </c>
      <c r="AJ220" s="3">
        <v>53573885</v>
      </c>
      <c r="AK220" s="3">
        <v>53734723</v>
      </c>
      <c r="AL220" s="3">
        <v>52806551</v>
      </c>
      <c r="AM220" s="3">
        <v>51348448</v>
      </c>
      <c r="AN220" s="3">
        <v>54626536</v>
      </c>
      <c r="AO220" s="3">
        <v>54394699</v>
      </c>
      <c r="AP220" s="3">
        <v>57858687</v>
      </c>
      <c r="AQ220" s="3">
        <v>59085313</v>
      </c>
      <c r="AR220" s="3">
        <v>61422037</v>
      </c>
      <c r="AS220" s="3">
        <v>60867225</v>
      </c>
      <c r="AT220" s="3">
        <v>62009877</v>
      </c>
    </row>
    <row r="221" spans="17:46" x14ac:dyDescent="0.2">
      <c r="Q221" s="2">
        <v>16</v>
      </c>
      <c r="R221" s="1" t="s">
        <v>15</v>
      </c>
      <c r="S221" s="3">
        <v>27536390</v>
      </c>
      <c r="T221" s="3">
        <v>29548721</v>
      </c>
      <c r="U221" s="3">
        <v>36263187</v>
      </c>
      <c r="V221" s="3">
        <v>35369976</v>
      </c>
      <c r="W221" s="3">
        <v>30667323</v>
      </c>
      <c r="X221" s="3">
        <v>30616273</v>
      </c>
      <c r="Y221" s="3">
        <v>30735099</v>
      </c>
      <c r="Z221" s="3">
        <v>31720641</v>
      </c>
      <c r="AA221" s="3">
        <v>48586040</v>
      </c>
      <c r="AB221" s="3">
        <v>40252437</v>
      </c>
      <c r="AC221" s="3">
        <v>48581591</v>
      </c>
      <c r="AD221" s="3">
        <v>42442985</v>
      </c>
      <c r="AE221" s="3">
        <v>42765718</v>
      </c>
      <c r="AF221" s="3">
        <v>41367453</v>
      </c>
      <c r="AG221" s="3">
        <v>45653039</v>
      </c>
      <c r="AH221" s="3">
        <v>45219980</v>
      </c>
      <c r="AI221" s="3">
        <v>45949545</v>
      </c>
      <c r="AJ221" s="3">
        <v>47590829</v>
      </c>
      <c r="AK221" s="3">
        <v>46748598</v>
      </c>
      <c r="AL221" s="3">
        <v>48106865</v>
      </c>
      <c r="AM221" s="3">
        <v>48946931</v>
      </c>
      <c r="AN221" s="3">
        <v>49983966</v>
      </c>
      <c r="AO221" s="3">
        <v>53635009</v>
      </c>
      <c r="AP221" s="3">
        <v>59401566</v>
      </c>
      <c r="AQ221" s="3">
        <v>62137979</v>
      </c>
      <c r="AR221" s="3">
        <v>64206220</v>
      </c>
      <c r="AS221" s="3">
        <v>64878858</v>
      </c>
      <c r="AT221" s="3">
        <v>66504718</v>
      </c>
    </row>
    <row r="222" spans="17:46" x14ac:dyDescent="0.2">
      <c r="Q222" s="2">
        <v>17</v>
      </c>
      <c r="R222" s="1" t="s">
        <v>16</v>
      </c>
      <c r="S222" s="3">
        <v>15667185</v>
      </c>
      <c r="T222" s="3">
        <v>16600256</v>
      </c>
      <c r="U222" s="3">
        <v>15626512</v>
      </c>
      <c r="V222" s="3">
        <v>16232777</v>
      </c>
      <c r="W222" s="3">
        <v>19661635</v>
      </c>
      <c r="X222" s="3">
        <v>17534515</v>
      </c>
      <c r="Y222" s="3">
        <v>15502399</v>
      </c>
      <c r="Z222" s="3">
        <v>17011209</v>
      </c>
      <c r="AA222" s="3">
        <v>16493955</v>
      </c>
      <c r="AB222" s="3">
        <v>18201395</v>
      </c>
      <c r="AC222" s="3">
        <v>17212583</v>
      </c>
      <c r="AD222" s="3">
        <v>18313192</v>
      </c>
      <c r="AE222" s="3">
        <v>19650118</v>
      </c>
      <c r="AF222" s="3">
        <v>19918659</v>
      </c>
      <c r="AG222" s="3">
        <v>20870400</v>
      </c>
      <c r="AH222" s="3">
        <v>21542461</v>
      </c>
      <c r="AI222" s="3">
        <v>22800831</v>
      </c>
      <c r="AJ222" s="3">
        <v>23019160</v>
      </c>
      <c r="AK222" s="3">
        <v>21973048</v>
      </c>
      <c r="AL222" s="3">
        <v>22579872</v>
      </c>
      <c r="AM222" s="3">
        <v>23572789</v>
      </c>
      <c r="AN222" s="3">
        <v>23868515</v>
      </c>
      <c r="AO222" s="3">
        <v>24374249</v>
      </c>
      <c r="AP222" s="3">
        <v>24707493</v>
      </c>
      <c r="AQ222" s="3">
        <v>24788265</v>
      </c>
      <c r="AR222" s="3">
        <v>25133429</v>
      </c>
      <c r="AS222" s="3">
        <v>27640618</v>
      </c>
      <c r="AT222" s="3">
        <v>26286905</v>
      </c>
    </row>
    <row r="223" spans="17:46" x14ac:dyDescent="0.2">
      <c r="Q223" s="2">
        <v>18</v>
      </c>
      <c r="R223" s="1" t="s">
        <v>17</v>
      </c>
      <c r="S223" s="3">
        <v>26072624</v>
      </c>
      <c r="T223" s="3">
        <v>25639632</v>
      </c>
      <c r="U223" s="3">
        <v>26925928</v>
      </c>
      <c r="V223" s="3">
        <v>27401547</v>
      </c>
      <c r="W223" s="3">
        <v>31397452</v>
      </c>
      <c r="X223" s="3">
        <v>33796909</v>
      </c>
      <c r="Y223" s="3">
        <v>32064797</v>
      </c>
      <c r="Z223" s="3">
        <v>28694900</v>
      </c>
      <c r="AA223" s="3">
        <v>34065996</v>
      </c>
      <c r="AB223" s="3">
        <v>36137226</v>
      </c>
      <c r="AC223" s="3">
        <v>39147568</v>
      </c>
      <c r="AD223" s="3">
        <v>46619454</v>
      </c>
      <c r="AE223" s="3">
        <v>47631648</v>
      </c>
      <c r="AF223" s="3">
        <v>51055122</v>
      </c>
      <c r="AG223" s="3">
        <v>53377140</v>
      </c>
      <c r="AH223" s="3">
        <v>54027916</v>
      </c>
      <c r="AI223" s="3">
        <v>59474538</v>
      </c>
      <c r="AJ223" s="3">
        <v>60946006</v>
      </c>
      <c r="AK223" s="3">
        <v>55789143</v>
      </c>
      <c r="AL223" s="3">
        <v>55861426</v>
      </c>
      <c r="AM223" s="3">
        <v>56404535</v>
      </c>
      <c r="AN223" s="3">
        <v>53976248</v>
      </c>
      <c r="AO223" s="3">
        <v>57582053</v>
      </c>
      <c r="AP223" s="3">
        <v>59058073</v>
      </c>
      <c r="AQ223" s="3">
        <v>60399221</v>
      </c>
      <c r="AR223" s="3">
        <v>63222267</v>
      </c>
      <c r="AS223" s="3">
        <v>64452916</v>
      </c>
      <c r="AT223" s="3">
        <v>64084602</v>
      </c>
    </row>
    <row r="224" spans="17:46" x14ac:dyDescent="0.2">
      <c r="Q224" s="2">
        <v>19</v>
      </c>
      <c r="R224" s="1" t="s">
        <v>18</v>
      </c>
      <c r="S224" s="3">
        <v>25812490</v>
      </c>
      <c r="T224" s="3">
        <v>25941085</v>
      </c>
      <c r="U224" s="3">
        <v>31551892</v>
      </c>
      <c r="V224" s="3">
        <v>33965475</v>
      </c>
      <c r="W224" s="3">
        <v>33792338</v>
      </c>
      <c r="X224" s="3">
        <v>34934607</v>
      </c>
      <c r="Y224" s="3">
        <v>34838402</v>
      </c>
      <c r="Z224" s="3">
        <v>36670782</v>
      </c>
      <c r="AA224" s="3">
        <v>37685172</v>
      </c>
      <c r="AB224" s="3">
        <v>38686022</v>
      </c>
      <c r="AC224" s="3">
        <v>40491541</v>
      </c>
      <c r="AD224" s="3">
        <v>41430996</v>
      </c>
      <c r="AE224" s="3">
        <v>42766472</v>
      </c>
      <c r="AF224" s="3">
        <v>41879632</v>
      </c>
      <c r="AG224" s="3">
        <v>42474941</v>
      </c>
      <c r="AH224" s="3">
        <v>47233458</v>
      </c>
      <c r="AI224" s="3">
        <v>49612172</v>
      </c>
      <c r="AJ224" s="3">
        <v>51501292</v>
      </c>
      <c r="AK224" s="3">
        <v>52317360</v>
      </c>
      <c r="AL224" s="3">
        <v>51163907</v>
      </c>
      <c r="AM224" s="3">
        <v>51570452</v>
      </c>
      <c r="AN224" s="3">
        <v>54168837</v>
      </c>
      <c r="AO224" s="3">
        <v>58305026</v>
      </c>
      <c r="AP224" s="3">
        <v>59133790</v>
      </c>
      <c r="AQ224" s="3">
        <v>60969784</v>
      </c>
      <c r="AR224" s="3">
        <v>64762901</v>
      </c>
      <c r="AS224" s="3">
        <v>65641080</v>
      </c>
      <c r="AT224" s="3">
        <v>66067046</v>
      </c>
    </row>
    <row r="225" spans="17:46" x14ac:dyDescent="0.2">
      <c r="Q225" s="2">
        <v>20</v>
      </c>
      <c r="R225" s="1" t="s">
        <v>19</v>
      </c>
      <c r="S225" s="3">
        <v>19954730</v>
      </c>
      <c r="T225" s="3">
        <v>20457529</v>
      </c>
      <c r="U225" s="3">
        <v>23157396</v>
      </c>
      <c r="V225" s="3">
        <v>25597661</v>
      </c>
      <c r="W225" s="3">
        <v>26988383</v>
      </c>
      <c r="X225" s="3">
        <v>27022279</v>
      </c>
      <c r="Y225" s="3">
        <v>27438765</v>
      </c>
      <c r="Z225" s="3">
        <v>27881420</v>
      </c>
      <c r="AA225" s="3">
        <v>28636103</v>
      </c>
      <c r="AB225" s="3">
        <v>29247728</v>
      </c>
      <c r="AC225" s="3">
        <v>30172668</v>
      </c>
      <c r="AD225" s="3">
        <v>31908850</v>
      </c>
      <c r="AE225" s="3">
        <v>31308416</v>
      </c>
      <c r="AF225" s="3">
        <v>33217006</v>
      </c>
      <c r="AG225" s="3">
        <v>32832902</v>
      </c>
      <c r="AH225" s="3">
        <v>32633487</v>
      </c>
      <c r="AI225" s="3">
        <v>34265596</v>
      </c>
      <c r="AJ225" s="3">
        <v>35205930</v>
      </c>
      <c r="AK225" s="3">
        <v>36259127</v>
      </c>
      <c r="AL225" s="3">
        <v>33661767</v>
      </c>
      <c r="AM225" s="3">
        <v>35167122</v>
      </c>
      <c r="AN225" s="3">
        <v>35908721</v>
      </c>
      <c r="AO225" s="3">
        <v>35526980</v>
      </c>
      <c r="AP225" s="3">
        <v>35297340</v>
      </c>
      <c r="AQ225" s="3">
        <v>35186298</v>
      </c>
      <c r="AR225" s="3">
        <v>35259638</v>
      </c>
      <c r="AS225" s="3">
        <v>35260184</v>
      </c>
      <c r="AT225" s="3">
        <v>35207662</v>
      </c>
    </row>
    <row r="226" spans="17:46" x14ac:dyDescent="0.2">
      <c r="Q226" s="2">
        <v>21</v>
      </c>
      <c r="R226" s="1" t="s">
        <v>20</v>
      </c>
      <c r="S226" s="3">
        <v>4588893</v>
      </c>
      <c r="T226" s="3">
        <v>4145780</v>
      </c>
      <c r="U226" s="3">
        <v>6485749</v>
      </c>
      <c r="V226" s="3">
        <v>28668013</v>
      </c>
      <c r="W226" s="3">
        <v>37383277</v>
      </c>
      <c r="X226" s="3">
        <v>35069136</v>
      </c>
      <c r="Y226" s="3">
        <v>36853498</v>
      </c>
      <c r="Z226" s="3">
        <v>35816972</v>
      </c>
      <c r="AA226" s="3">
        <v>51601255</v>
      </c>
      <c r="AB226" s="3">
        <v>36153842</v>
      </c>
      <c r="AC226" s="3">
        <v>35956887</v>
      </c>
      <c r="AD226" s="3">
        <v>34925243</v>
      </c>
      <c r="AE226" s="3">
        <v>31269244</v>
      </c>
      <c r="AF226" s="3">
        <v>54360744</v>
      </c>
      <c r="AG226" s="3">
        <v>51965365</v>
      </c>
      <c r="AH226" s="3">
        <v>43831890</v>
      </c>
      <c r="AI226" s="3">
        <v>39819090</v>
      </c>
      <c r="AJ226" s="3">
        <v>35819852</v>
      </c>
      <c r="AK226" s="3">
        <v>48546669</v>
      </c>
      <c r="AL226" s="3">
        <v>42659084</v>
      </c>
      <c r="AM226" s="3">
        <v>46723453</v>
      </c>
      <c r="AN226" s="3">
        <v>36437247</v>
      </c>
      <c r="AO226" s="3">
        <v>32001522</v>
      </c>
      <c r="AP226" s="3">
        <v>30792908</v>
      </c>
      <c r="AQ226" s="3">
        <v>27201162</v>
      </c>
      <c r="AR226" s="3">
        <v>27011949</v>
      </c>
      <c r="AS226" s="3">
        <v>25065465</v>
      </c>
      <c r="AT226" s="3">
        <v>18524117</v>
      </c>
    </row>
    <row r="227" spans="17:46" x14ac:dyDescent="0.2">
      <c r="Q227" s="2">
        <v>22</v>
      </c>
      <c r="R227" s="1" t="s">
        <v>21</v>
      </c>
      <c r="S227" s="3">
        <v>22079907</v>
      </c>
      <c r="T227" s="3">
        <v>23542415</v>
      </c>
      <c r="U227" s="3">
        <v>24180065</v>
      </c>
      <c r="V227" s="3">
        <v>25277862</v>
      </c>
      <c r="W227" s="3">
        <v>26241443</v>
      </c>
      <c r="X227" s="3">
        <v>27684104</v>
      </c>
      <c r="Y227" s="3">
        <v>32398883</v>
      </c>
      <c r="Z227" s="3">
        <v>37968740</v>
      </c>
      <c r="AA227" s="3">
        <v>34552774</v>
      </c>
      <c r="AB227" s="3">
        <v>36728791</v>
      </c>
      <c r="AC227" s="3">
        <v>36502671</v>
      </c>
      <c r="AD227" s="3">
        <v>32398886</v>
      </c>
      <c r="AE227" s="3">
        <v>33393563</v>
      </c>
      <c r="AF227" s="3">
        <v>34493439</v>
      </c>
      <c r="AG227" s="3">
        <v>34417232</v>
      </c>
      <c r="AH227" s="3">
        <v>34134957</v>
      </c>
      <c r="AI227" s="3">
        <v>34010679</v>
      </c>
      <c r="AJ227" s="3">
        <v>22461499</v>
      </c>
      <c r="AK227" s="3">
        <v>23259298</v>
      </c>
      <c r="AL227" s="3">
        <v>22482664</v>
      </c>
      <c r="AM227" s="3">
        <v>21738027</v>
      </c>
      <c r="AN227" s="3">
        <v>22304578</v>
      </c>
      <c r="AO227" s="3">
        <v>22748041</v>
      </c>
      <c r="AP227" s="3">
        <v>22716991</v>
      </c>
      <c r="AQ227" s="3">
        <v>23810609</v>
      </c>
      <c r="AR227" s="3">
        <v>24665733</v>
      </c>
      <c r="AS227" s="3">
        <v>25296195</v>
      </c>
      <c r="AT227" s="3">
        <v>26299962</v>
      </c>
    </row>
    <row r="228" spans="17:46" x14ac:dyDescent="0.2">
      <c r="Q228" s="2">
        <v>23</v>
      </c>
      <c r="R228" s="1" t="s">
        <v>22</v>
      </c>
      <c r="S228" s="3">
        <v>1639669</v>
      </c>
      <c r="T228" s="3">
        <v>1782703</v>
      </c>
      <c r="U228" s="3">
        <v>233825</v>
      </c>
      <c r="V228" s="3">
        <v>0</v>
      </c>
      <c r="W228" s="3">
        <v>0</v>
      </c>
      <c r="X228" s="3">
        <v>1729556</v>
      </c>
      <c r="Y228" s="3">
        <v>1993180</v>
      </c>
      <c r="Z228" s="3">
        <v>2494184</v>
      </c>
      <c r="AA228" s="3">
        <v>3522645</v>
      </c>
      <c r="AB228" s="3">
        <v>7398639</v>
      </c>
      <c r="AC228" s="3">
        <v>31138657</v>
      </c>
      <c r="AD228" s="3">
        <v>22329353</v>
      </c>
      <c r="AE228" s="3">
        <v>16569204</v>
      </c>
      <c r="AF228" s="3">
        <v>20184653</v>
      </c>
      <c r="AG228" s="3">
        <v>21474253</v>
      </c>
      <c r="AH228" s="3">
        <v>23665000</v>
      </c>
      <c r="AI228" s="3">
        <v>23859447</v>
      </c>
      <c r="AJ228" s="3">
        <v>24202390</v>
      </c>
      <c r="AK228" s="3">
        <v>25399604</v>
      </c>
      <c r="AL228" s="3">
        <v>24932849</v>
      </c>
      <c r="AM228" s="3">
        <v>25676815</v>
      </c>
      <c r="AN228" s="3">
        <v>27762069</v>
      </c>
      <c r="AO228" s="3">
        <v>28017660</v>
      </c>
      <c r="AP228" s="3">
        <v>27293936</v>
      </c>
      <c r="AQ228" s="3">
        <v>27244089</v>
      </c>
      <c r="AR228" s="3">
        <v>28792518</v>
      </c>
      <c r="AS228" s="3">
        <v>29856852</v>
      </c>
      <c r="AT228" s="3">
        <v>29743545</v>
      </c>
    </row>
    <row r="229" spans="17:46" x14ac:dyDescent="0.2">
      <c r="Q229" s="2">
        <v>24</v>
      </c>
      <c r="R229" s="1" t="s">
        <v>23</v>
      </c>
      <c r="S229" s="3">
        <v>33907436</v>
      </c>
      <c r="T229" s="3">
        <v>34605253</v>
      </c>
      <c r="U229" s="3">
        <v>36184346</v>
      </c>
      <c r="V229" s="3">
        <v>38222918</v>
      </c>
      <c r="W229" s="3">
        <v>39530188</v>
      </c>
      <c r="X229" s="3">
        <v>41175302</v>
      </c>
      <c r="Y229" s="3">
        <v>43379685</v>
      </c>
      <c r="Z229" s="3">
        <v>45604676</v>
      </c>
      <c r="AA229" s="3">
        <v>49343483</v>
      </c>
      <c r="AB229" s="3">
        <v>38021850</v>
      </c>
      <c r="AC229" s="3">
        <v>37809788</v>
      </c>
      <c r="AD229" s="3">
        <v>39690534</v>
      </c>
      <c r="AE229" s="3">
        <v>40801306</v>
      </c>
      <c r="AF229" s="3">
        <v>41632958</v>
      </c>
      <c r="AG229" s="3">
        <v>42079067</v>
      </c>
      <c r="AH229" s="3">
        <v>41406071</v>
      </c>
      <c r="AI229" s="3">
        <v>42885174</v>
      </c>
      <c r="AJ229" s="3">
        <v>43790060</v>
      </c>
      <c r="AK229" s="3">
        <v>44854086</v>
      </c>
      <c r="AL229" s="3">
        <v>43606801</v>
      </c>
      <c r="AM229" s="3">
        <v>41653231</v>
      </c>
      <c r="AN229" s="3">
        <v>41535773</v>
      </c>
      <c r="AO229" s="3">
        <v>41272342</v>
      </c>
      <c r="AP229" s="3">
        <v>41930671</v>
      </c>
      <c r="AQ229" s="3">
        <v>42478262</v>
      </c>
      <c r="AR229" s="3">
        <v>44264036</v>
      </c>
      <c r="AS229" s="3">
        <v>45005918</v>
      </c>
      <c r="AT229" s="3">
        <v>45569032</v>
      </c>
    </row>
    <row r="230" spans="17:46" x14ac:dyDescent="0.2">
      <c r="Q230" s="2">
        <v>25</v>
      </c>
      <c r="R230" s="1" t="s">
        <v>24</v>
      </c>
      <c r="S230" s="3">
        <v>28617690</v>
      </c>
      <c r="T230" s="3">
        <v>27109838</v>
      </c>
      <c r="U230" s="3">
        <v>25797675</v>
      </c>
      <c r="V230" s="3">
        <v>26379645</v>
      </c>
      <c r="W230" s="3">
        <v>26758107</v>
      </c>
      <c r="X230" s="3">
        <v>28270024</v>
      </c>
      <c r="Y230" s="3">
        <v>29337076</v>
      </c>
      <c r="Z230" s="3">
        <v>30552315</v>
      </c>
      <c r="AA230" s="3">
        <v>31800320</v>
      </c>
      <c r="AB230" s="3">
        <v>32498228</v>
      </c>
      <c r="AC230" s="3">
        <v>31915714</v>
      </c>
      <c r="AD230" s="3">
        <v>28421255</v>
      </c>
      <c r="AE230" s="3">
        <v>30277548</v>
      </c>
      <c r="AF230" s="3">
        <v>30027737</v>
      </c>
      <c r="AG230" s="3">
        <v>31418374</v>
      </c>
      <c r="AH230" s="3">
        <v>29469922</v>
      </c>
      <c r="AI230" s="3">
        <v>30674401</v>
      </c>
      <c r="AJ230" s="3">
        <v>28666903</v>
      </c>
      <c r="AK230" s="3">
        <v>27119005</v>
      </c>
      <c r="AL230" s="3">
        <v>22993406</v>
      </c>
      <c r="AM230" s="3">
        <v>22819462</v>
      </c>
      <c r="AN230" s="3">
        <v>23704949</v>
      </c>
      <c r="AO230" s="3">
        <v>25048556</v>
      </c>
      <c r="AP230" s="3">
        <v>25694005</v>
      </c>
      <c r="AQ230" s="3">
        <v>26243118</v>
      </c>
      <c r="AR230" s="3">
        <v>26280981</v>
      </c>
      <c r="AS230" s="3">
        <v>25903341</v>
      </c>
      <c r="AT230" s="3">
        <v>25466990</v>
      </c>
    </row>
    <row r="231" spans="17:46" x14ac:dyDescent="0.2">
      <c r="Q231" s="2">
        <v>26</v>
      </c>
      <c r="R231" s="1" t="s">
        <v>25</v>
      </c>
      <c r="S231" s="3">
        <v>21294089</v>
      </c>
      <c r="T231" s="3">
        <v>23812359</v>
      </c>
      <c r="U231" s="3">
        <v>25813854</v>
      </c>
      <c r="V231" s="3">
        <v>27256025</v>
      </c>
      <c r="W231" s="3">
        <v>35658741</v>
      </c>
      <c r="X231" s="3">
        <v>26740281</v>
      </c>
      <c r="Y231" s="3">
        <v>26181122</v>
      </c>
      <c r="Z231" s="3">
        <v>27829712</v>
      </c>
      <c r="AA231" s="3">
        <v>29572472</v>
      </c>
      <c r="AB231" s="3">
        <v>29534338</v>
      </c>
      <c r="AC231" s="3">
        <v>29183017</v>
      </c>
      <c r="AD231" s="3">
        <v>28461757</v>
      </c>
      <c r="AE231" s="3">
        <v>27230662</v>
      </c>
      <c r="AF231" s="3">
        <v>25950074</v>
      </c>
      <c r="AG231" s="3">
        <v>25233833</v>
      </c>
      <c r="AH231" s="3">
        <v>26739246</v>
      </c>
      <c r="AI231" s="3">
        <v>29033590</v>
      </c>
      <c r="AJ231" s="3">
        <v>30933101</v>
      </c>
      <c r="AK231" s="3">
        <v>31649633</v>
      </c>
      <c r="AL231" s="3">
        <v>31590815</v>
      </c>
      <c r="AM231" s="3">
        <v>33185357</v>
      </c>
      <c r="AN231" s="3">
        <v>34144889</v>
      </c>
      <c r="AO231" s="3">
        <v>33918912</v>
      </c>
      <c r="AP231" s="3">
        <v>34324045</v>
      </c>
      <c r="AQ231" s="3">
        <v>35656836</v>
      </c>
      <c r="AR231" s="3">
        <v>37098442</v>
      </c>
      <c r="AS231" s="3">
        <v>37552024</v>
      </c>
      <c r="AT231" s="3">
        <v>38943966</v>
      </c>
    </row>
    <row r="232" spans="17:46" x14ac:dyDescent="0.2">
      <c r="Q232" s="2">
        <v>27</v>
      </c>
      <c r="R232" s="1" t="s">
        <v>26</v>
      </c>
      <c r="S232" s="3">
        <v>36050668</v>
      </c>
      <c r="T232" s="3">
        <v>33503535</v>
      </c>
      <c r="U232" s="3">
        <v>34913436</v>
      </c>
      <c r="V232" s="3">
        <v>31954943</v>
      </c>
      <c r="W232" s="3">
        <v>32608162</v>
      </c>
      <c r="X232" s="3">
        <v>33252267</v>
      </c>
      <c r="Y232" s="3">
        <v>34647237</v>
      </c>
      <c r="Z232" s="3">
        <v>36383582</v>
      </c>
      <c r="AA232" s="3">
        <v>38079599</v>
      </c>
      <c r="AB232" s="3">
        <v>32883071</v>
      </c>
      <c r="AC232" s="3">
        <v>34133390</v>
      </c>
      <c r="AD232" s="3">
        <v>34270312</v>
      </c>
      <c r="AE232" s="3">
        <v>32650415</v>
      </c>
      <c r="AF232" s="3">
        <v>32561660</v>
      </c>
      <c r="AG232" s="3">
        <v>32475710</v>
      </c>
      <c r="AH232" s="3">
        <v>32054817</v>
      </c>
      <c r="AI232" s="3">
        <v>31993899</v>
      </c>
      <c r="AJ232" s="3">
        <v>39406151</v>
      </c>
      <c r="AK232" s="3">
        <v>39836856</v>
      </c>
      <c r="AL232" s="3">
        <v>39993510</v>
      </c>
      <c r="AM232" s="3">
        <v>38490637</v>
      </c>
      <c r="AN232" s="3">
        <v>35691482</v>
      </c>
      <c r="AO232" s="3">
        <v>34472189</v>
      </c>
      <c r="AP232" s="3">
        <v>38767724</v>
      </c>
      <c r="AQ232" s="3">
        <v>39259881</v>
      </c>
      <c r="AR232" s="3">
        <v>39878103</v>
      </c>
      <c r="AS232" s="3">
        <v>39885376</v>
      </c>
      <c r="AT232" s="3">
        <v>39446035</v>
      </c>
    </row>
    <row r="233" spans="17:46" x14ac:dyDescent="0.2">
      <c r="Q233" s="2">
        <v>28</v>
      </c>
      <c r="R233" s="1" t="s">
        <v>27</v>
      </c>
      <c r="S233" s="3">
        <v>8787031</v>
      </c>
      <c r="T233" s="3">
        <v>9164079</v>
      </c>
      <c r="U233" s="3">
        <v>10184615</v>
      </c>
      <c r="V233" s="3">
        <v>10865835</v>
      </c>
      <c r="W233" s="3">
        <v>11024392</v>
      </c>
      <c r="X233" s="3">
        <v>11527522</v>
      </c>
      <c r="Y233" s="3">
        <v>12322843</v>
      </c>
      <c r="Z233" s="3">
        <v>12926306</v>
      </c>
      <c r="AA233" s="3">
        <v>13426904</v>
      </c>
      <c r="AB233" s="3">
        <v>14407582</v>
      </c>
      <c r="AC233" s="3">
        <v>14031269</v>
      </c>
      <c r="AD233" s="3">
        <v>14598577</v>
      </c>
      <c r="AE233" s="3">
        <v>14815625</v>
      </c>
      <c r="AF233" s="3">
        <v>16354383</v>
      </c>
      <c r="AG233" s="3">
        <v>18331745</v>
      </c>
      <c r="AH233" s="3">
        <v>19615824</v>
      </c>
      <c r="AI233" s="3">
        <v>20079599</v>
      </c>
      <c r="AJ233" s="3">
        <v>20604832</v>
      </c>
      <c r="AK233" s="3">
        <v>20367951</v>
      </c>
      <c r="AL233" s="3">
        <v>19719649</v>
      </c>
      <c r="AM233" s="3">
        <v>17925159</v>
      </c>
      <c r="AN233" s="3">
        <v>19419833</v>
      </c>
      <c r="AO233" s="3">
        <v>20402364</v>
      </c>
      <c r="AP233" s="3">
        <v>20066086</v>
      </c>
      <c r="AQ233" s="3">
        <v>20524255</v>
      </c>
      <c r="AR233" s="3">
        <v>21556541</v>
      </c>
      <c r="AS233" s="3">
        <v>21664026</v>
      </c>
      <c r="AT233" s="3">
        <v>20798041</v>
      </c>
    </row>
    <row r="234" spans="17:46" x14ac:dyDescent="0.2">
      <c r="Q234" s="2">
        <v>29</v>
      </c>
      <c r="R234" s="1" t="s">
        <v>28</v>
      </c>
      <c r="S234" s="3">
        <v>21012403</v>
      </c>
      <c r="T234" s="3">
        <v>21774517</v>
      </c>
      <c r="U234" s="3">
        <v>20467017</v>
      </c>
      <c r="V234" s="3">
        <v>20471946</v>
      </c>
      <c r="W234" s="3">
        <v>20590020</v>
      </c>
      <c r="X234" s="3">
        <v>19336245</v>
      </c>
      <c r="Y234" s="3">
        <v>19651383</v>
      </c>
      <c r="Z234" s="3">
        <v>20302328</v>
      </c>
      <c r="AA234" s="3">
        <v>21423030</v>
      </c>
      <c r="AB234" s="3">
        <v>22043670</v>
      </c>
      <c r="AC234" s="3">
        <v>22095750</v>
      </c>
      <c r="AD234" s="3">
        <v>31549203</v>
      </c>
      <c r="AE234" s="3">
        <v>26872642</v>
      </c>
      <c r="AF234" s="3">
        <v>23872919</v>
      </c>
      <c r="AG234" s="3">
        <v>23823336</v>
      </c>
      <c r="AH234" s="3">
        <v>25074590</v>
      </c>
      <c r="AI234" s="3">
        <v>25772819</v>
      </c>
      <c r="AJ234" s="3">
        <v>26270629</v>
      </c>
      <c r="AK234" s="3">
        <v>26885471</v>
      </c>
      <c r="AL234" s="3">
        <v>25152461</v>
      </c>
      <c r="AM234" s="3">
        <v>23525498</v>
      </c>
      <c r="AN234" s="3">
        <v>23593185</v>
      </c>
      <c r="AO234" s="3">
        <v>24004351</v>
      </c>
      <c r="AP234" s="3">
        <v>24595978</v>
      </c>
      <c r="AQ234" s="3">
        <v>24882685</v>
      </c>
      <c r="AR234" s="3">
        <v>24112265</v>
      </c>
      <c r="AS234" s="3">
        <v>24378210</v>
      </c>
      <c r="AT234" s="3">
        <v>25362196</v>
      </c>
    </row>
    <row r="235" spans="17:46" x14ac:dyDescent="0.2">
      <c r="Q235" s="2">
        <v>30</v>
      </c>
      <c r="R235" s="1" t="s">
        <v>29</v>
      </c>
      <c r="S235" s="3">
        <v>14271057</v>
      </c>
      <c r="T235" s="3">
        <v>14634943</v>
      </c>
      <c r="U235" s="3">
        <v>14566184</v>
      </c>
      <c r="V235" s="3">
        <v>14705488</v>
      </c>
      <c r="W235" s="3">
        <v>14812930</v>
      </c>
      <c r="X235" s="3">
        <v>15747935</v>
      </c>
      <c r="Y235" s="3">
        <v>16072570</v>
      </c>
      <c r="Z235" s="3">
        <v>16272072</v>
      </c>
      <c r="AA235" s="3">
        <v>17209594</v>
      </c>
      <c r="AB235" s="3">
        <v>17779308</v>
      </c>
      <c r="AC235" s="3">
        <v>19297084</v>
      </c>
      <c r="AD235" s="3">
        <v>20065797</v>
      </c>
      <c r="AE235" s="3">
        <v>18385073</v>
      </c>
      <c r="AF235" s="3">
        <v>17938417</v>
      </c>
      <c r="AG235" s="3">
        <v>17487787</v>
      </c>
      <c r="AH235" s="3">
        <v>17644868</v>
      </c>
      <c r="AI235" s="3">
        <v>18116390</v>
      </c>
      <c r="AJ235" s="3">
        <v>18231136</v>
      </c>
      <c r="AK235" s="3">
        <v>18068451</v>
      </c>
      <c r="AL235" s="3">
        <v>16271135</v>
      </c>
      <c r="AM235" s="3">
        <v>16610090</v>
      </c>
      <c r="AN235" s="3">
        <v>16697319</v>
      </c>
      <c r="AO235" s="3">
        <v>16756169</v>
      </c>
      <c r="AP235" s="3">
        <v>17134627</v>
      </c>
      <c r="AQ235" s="3">
        <v>17221425</v>
      </c>
      <c r="AR235" s="3">
        <v>17442491</v>
      </c>
      <c r="AS235" s="3">
        <v>17767558</v>
      </c>
      <c r="AT235" s="3">
        <v>17152595</v>
      </c>
    </row>
    <row r="236" spans="17:46" x14ac:dyDescent="0.2">
      <c r="Q236" s="2">
        <v>31</v>
      </c>
      <c r="R236" s="1" t="s">
        <v>30</v>
      </c>
      <c r="S236" s="3">
        <v>9588525</v>
      </c>
      <c r="T236" s="3">
        <v>9175705</v>
      </c>
      <c r="U236" s="3">
        <v>9133013</v>
      </c>
      <c r="V236" s="3">
        <v>9089698</v>
      </c>
      <c r="W236" s="3">
        <v>9173609</v>
      </c>
      <c r="X236" s="3">
        <v>9034270</v>
      </c>
      <c r="Y236" s="3">
        <v>9049978</v>
      </c>
      <c r="Z236" s="3">
        <v>10046614</v>
      </c>
      <c r="AA236" s="3">
        <v>11091066</v>
      </c>
      <c r="AB236" s="3">
        <v>12574413</v>
      </c>
      <c r="AC236" s="3">
        <v>12611714</v>
      </c>
      <c r="AD236" s="3">
        <v>11884022</v>
      </c>
      <c r="AE236" s="3">
        <v>11537221</v>
      </c>
      <c r="AF236" s="3">
        <v>11946710</v>
      </c>
      <c r="AG236" s="3">
        <v>12587685</v>
      </c>
      <c r="AH236" s="3">
        <v>13088912</v>
      </c>
      <c r="AI236" s="3">
        <v>13664317</v>
      </c>
      <c r="AJ236" s="3">
        <v>13646950</v>
      </c>
      <c r="AK236" s="3">
        <v>14462409</v>
      </c>
      <c r="AL236" s="3">
        <v>14128544</v>
      </c>
      <c r="AM236" s="3">
        <v>14776326</v>
      </c>
      <c r="AN236" s="3">
        <v>14834747</v>
      </c>
      <c r="AO236" s="3">
        <v>14850286</v>
      </c>
      <c r="AP236" s="3">
        <v>14394939</v>
      </c>
      <c r="AQ236" s="3">
        <v>14227599</v>
      </c>
      <c r="AR236" s="3">
        <v>14469023</v>
      </c>
      <c r="AS236" s="3">
        <v>14531974</v>
      </c>
      <c r="AT236" s="3">
        <v>13580375</v>
      </c>
    </row>
    <row r="237" spans="17:46" x14ac:dyDescent="0.2">
      <c r="Q237" s="2">
        <v>32</v>
      </c>
      <c r="R237" s="1" t="s">
        <v>31</v>
      </c>
      <c r="S237" s="3">
        <v>5475476</v>
      </c>
      <c r="T237" s="3">
        <v>8184058</v>
      </c>
      <c r="U237" s="3">
        <v>9260577</v>
      </c>
      <c r="V237" s="3">
        <v>12306025</v>
      </c>
      <c r="W237" s="3">
        <v>14251325</v>
      </c>
      <c r="X237" s="3">
        <v>15722796</v>
      </c>
      <c r="Y237" s="3">
        <v>16972736</v>
      </c>
      <c r="Z237" s="3">
        <v>17192593</v>
      </c>
      <c r="AA237" s="3">
        <v>18978879</v>
      </c>
      <c r="AB237" s="3">
        <v>21683434</v>
      </c>
      <c r="AC237" s="3">
        <v>21396313</v>
      </c>
      <c r="AD237" s="3">
        <v>22279719</v>
      </c>
      <c r="AE237" s="3">
        <v>21248091</v>
      </c>
      <c r="AF237" s="3">
        <v>20427385</v>
      </c>
      <c r="AG237" s="3">
        <v>20867907</v>
      </c>
      <c r="AH237" s="3">
        <v>20798560</v>
      </c>
      <c r="AI237" s="3">
        <v>22002545</v>
      </c>
      <c r="AJ237" s="3">
        <v>23038559</v>
      </c>
      <c r="AK237" s="3">
        <v>22840981</v>
      </c>
      <c r="AL237" s="3">
        <v>23192565</v>
      </c>
      <c r="AM237" s="3">
        <v>24583550</v>
      </c>
      <c r="AN237" s="3">
        <v>25794194</v>
      </c>
      <c r="AO237" s="3">
        <v>25482688</v>
      </c>
      <c r="AP237" s="3">
        <v>26682531</v>
      </c>
      <c r="AQ237" s="3">
        <v>26078722</v>
      </c>
      <c r="AR237" s="3">
        <v>27364636</v>
      </c>
      <c r="AS237" s="3">
        <v>28799753</v>
      </c>
      <c r="AT237" s="3">
        <v>27134023</v>
      </c>
    </row>
    <row r="238" spans="17:46" x14ac:dyDescent="0.2">
      <c r="Q238" s="2">
        <v>33</v>
      </c>
      <c r="R238" s="1" t="s">
        <v>32</v>
      </c>
      <c r="S238" s="3">
        <v>8186107</v>
      </c>
      <c r="T238" s="3">
        <v>7871670</v>
      </c>
      <c r="U238" s="3">
        <v>8007218</v>
      </c>
      <c r="V238" s="3">
        <v>8221355</v>
      </c>
      <c r="W238" s="3">
        <v>9077333</v>
      </c>
      <c r="X238" s="3">
        <v>9690080</v>
      </c>
      <c r="Y238" s="3">
        <v>10021960</v>
      </c>
      <c r="Z238" s="3">
        <v>10242623</v>
      </c>
      <c r="AA238" s="3">
        <v>7902224</v>
      </c>
      <c r="AB238" s="3">
        <v>8580104</v>
      </c>
      <c r="AC238" s="3">
        <v>8806619</v>
      </c>
      <c r="AD238" s="3">
        <v>8979215</v>
      </c>
      <c r="AE238" s="3">
        <v>8764768</v>
      </c>
      <c r="AF238" s="3">
        <v>8895697</v>
      </c>
      <c r="AG238" s="3">
        <v>8590146</v>
      </c>
      <c r="AH238" s="3">
        <v>8935425</v>
      </c>
      <c r="AI238" s="3">
        <v>9501846</v>
      </c>
      <c r="AJ238" s="3">
        <v>10168361</v>
      </c>
      <c r="AK238" s="3">
        <v>9852087</v>
      </c>
      <c r="AL238" s="3">
        <v>9556140</v>
      </c>
      <c r="AM238" s="3">
        <v>9599413</v>
      </c>
      <c r="AN238" s="3">
        <v>9902501</v>
      </c>
      <c r="AO238" s="3">
        <v>10447979</v>
      </c>
      <c r="AP238" s="3">
        <v>10725428</v>
      </c>
      <c r="AQ238" s="3">
        <v>10580372</v>
      </c>
      <c r="AR238" s="3">
        <v>10819267</v>
      </c>
      <c r="AS238" s="3">
        <v>10790670</v>
      </c>
      <c r="AT238" s="3">
        <v>10437465</v>
      </c>
    </row>
    <row r="239" spans="17:46" x14ac:dyDescent="0.2">
      <c r="Q239" s="2">
        <v>34</v>
      </c>
      <c r="R239" s="1" t="s">
        <v>33</v>
      </c>
      <c r="S239" s="3">
        <v>407680</v>
      </c>
      <c r="T239" s="3">
        <v>269360</v>
      </c>
      <c r="U239" s="3">
        <v>269360</v>
      </c>
      <c r="V239" s="3">
        <v>0</v>
      </c>
      <c r="W239" s="3">
        <v>0</v>
      </c>
      <c r="X239" s="3">
        <v>30120</v>
      </c>
      <c r="Y239" s="3">
        <v>0</v>
      </c>
      <c r="Z239" s="3">
        <v>0</v>
      </c>
      <c r="AA239" s="3">
        <v>0</v>
      </c>
      <c r="AB239" s="3">
        <v>15991136</v>
      </c>
      <c r="AC239" s="3">
        <v>16787576</v>
      </c>
      <c r="AD239" s="3">
        <v>16124032</v>
      </c>
      <c r="AE239" s="3">
        <v>12437761</v>
      </c>
      <c r="AF239" s="3">
        <v>12222888</v>
      </c>
      <c r="AG239" s="3">
        <v>13361271</v>
      </c>
      <c r="AH239" s="3">
        <v>14577385</v>
      </c>
      <c r="AI239" s="3">
        <v>14354790</v>
      </c>
      <c r="AJ239" s="3">
        <v>14988697</v>
      </c>
      <c r="AK239" s="3">
        <v>15988241</v>
      </c>
      <c r="AL239" s="3">
        <v>14681406</v>
      </c>
      <c r="AM239" s="3">
        <v>14682361</v>
      </c>
      <c r="AN239" s="3">
        <v>14784667</v>
      </c>
      <c r="AO239" s="3">
        <v>14317737</v>
      </c>
      <c r="AP239" s="3">
        <v>14273878</v>
      </c>
      <c r="AQ239" s="3">
        <v>14844517</v>
      </c>
      <c r="AR239" s="3">
        <v>15515588</v>
      </c>
      <c r="AS239" s="3">
        <v>15605935</v>
      </c>
      <c r="AT239" s="3">
        <v>15117111</v>
      </c>
    </row>
    <row r="240" spans="17:46" x14ac:dyDescent="0.2">
      <c r="Q240" s="2">
        <v>35</v>
      </c>
      <c r="R240" s="1" t="s">
        <v>34</v>
      </c>
      <c r="S240" s="3">
        <v>17680602</v>
      </c>
      <c r="T240" s="3">
        <v>18341857</v>
      </c>
      <c r="U240" s="3">
        <v>18038975</v>
      </c>
      <c r="V240" s="3">
        <v>18174268</v>
      </c>
      <c r="W240" s="3">
        <v>17845516</v>
      </c>
      <c r="X240" s="3">
        <v>17805089</v>
      </c>
      <c r="Y240" s="3">
        <v>18422164</v>
      </c>
      <c r="Z240" s="3">
        <v>19572666</v>
      </c>
      <c r="AA240" s="3">
        <v>20701379</v>
      </c>
      <c r="AB240" s="3">
        <v>27533651</v>
      </c>
      <c r="AC240" s="3">
        <v>27499919</v>
      </c>
      <c r="AD240" s="3">
        <v>27019370</v>
      </c>
      <c r="AE240" s="3">
        <v>27432729</v>
      </c>
      <c r="AF240" s="3">
        <v>26459012</v>
      </c>
      <c r="AG240" s="3">
        <v>26090051</v>
      </c>
      <c r="AH240" s="3">
        <v>25642133</v>
      </c>
      <c r="AI240" s="3">
        <v>25597206</v>
      </c>
      <c r="AJ240" s="3">
        <v>25139445</v>
      </c>
      <c r="AK240" s="3">
        <v>25043275</v>
      </c>
      <c r="AL240" s="3">
        <v>24584921</v>
      </c>
      <c r="AM240" s="3">
        <v>23379618</v>
      </c>
      <c r="AN240" s="3">
        <v>22098963</v>
      </c>
      <c r="AO240" s="3">
        <v>21922787</v>
      </c>
      <c r="AP240" s="3">
        <v>22160956</v>
      </c>
      <c r="AQ240" s="3">
        <v>23020271</v>
      </c>
      <c r="AR240" s="3">
        <v>23234082</v>
      </c>
      <c r="AS240" s="3">
        <v>22924923</v>
      </c>
      <c r="AT240" s="3">
        <v>6557879</v>
      </c>
    </row>
    <row r="241" spans="17:46" x14ac:dyDescent="0.2">
      <c r="Q241" s="2">
        <v>36</v>
      </c>
      <c r="R241" s="1" t="s">
        <v>35</v>
      </c>
      <c r="S241" s="3">
        <v>8490484</v>
      </c>
      <c r="T241" s="3">
        <v>8559069</v>
      </c>
      <c r="U241" s="3">
        <v>8307980</v>
      </c>
      <c r="V241" s="3">
        <v>8671343</v>
      </c>
      <c r="W241" s="3">
        <v>8799058</v>
      </c>
      <c r="X241" s="3">
        <v>9072617</v>
      </c>
      <c r="Y241" s="3">
        <v>9215376</v>
      </c>
      <c r="Z241" s="3">
        <v>9638180</v>
      </c>
      <c r="AA241" s="3">
        <v>10214522</v>
      </c>
      <c r="AB241" s="3">
        <v>10770601</v>
      </c>
      <c r="AC241" s="3">
        <v>11523747</v>
      </c>
      <c r="AD241" s="3">
        <v>10809908</v>
      </c>
      <c r="AE241" s="3">
        <v>10647515</v>
      </c>
      <c r="AF241" s="3">
        <v>10289933</v>
      </c>
      <c r="AG241" s="3">
        <v>10161960</v>
      </c>
      <c r="AH241" s="3">
        <v>9290937</v>
      </c>
      <c r="AI241" s="3">
        <v>9541102</v>
      </c>
      <c r="AJ241" s="3">
        <v>10196518</v>
      </c>
      <c r="AK241" s="3">
        <v>11327910</v>
      </c>
      <c r="AL241" s="3">
        <v>11951213</v>
      </c>
      <c r="AM241" s="3">
        <v>12391488</v>
      </c>
      <c r="AN241" s="3">
        <v>13265571</v>
      </c>
      <c r="AO241" s="3">
        <v>14684911</v>
      </c>
      <c r="AP241" s="3">
        <v>15031246</v>
      </c>
      <c r="AQ241" s="3">
        <v>16049483</v>
      </c>
      <c r="AR241" s="3">
        <v>16885557</v>
      </c>
      <c r="AS241" s="3">
        <v>17708934</v>
      </c>
      <c r="AT241" s="3">
        <v>18224290</v>
      </c>
    </row>
    <row r="242" spans="17:46" x14ac:dyDescent="0.2">
      <c r="Q242" s="2">
        <v>37</v>
      </c>
      <c r="R242" s="1" t="s">
        <v>36</v>
      </c>
      <c r="S242" s="3">
        <v>12525195</v>
      </c>
      <c r="T242" s="3">
        <v>12754171</v>
      </c>
      <c r="U242" s="3">
        <v>13222749</v>
      </c>
      <c r="V242" s="3">
        <v>13438606</v>
      </c>
      <c r="W242" s="3">
        <v>13116491</v>
      </c>
      <c r="X242" s="3">
        <f>(W242+Y242)/2</f>
        <v>14176444.5</v>
      </c>
      <c r="Y242" s="3">
        <v>15236398</v>
      </c>
      <c r="Z242" s="3">
        <v>15122643</v>
      </c>
      <c r="AA242" s="3">
        <v>16053811</v>
      </c>
      <c r="AB242" s="3">
        <v>16837095</v>
      </c>
      <c r="AC242" s="3">
        <v>17192894</v>
      </c>
      <c r="AD242" s="3">
        <v>17801133</v>
      </c>
      <c r="AE242" s="3">
        <v>18051525</v>
      </c>
      <c r="AF242" s="3">
        <v>17966678</v>
      </c>
      <c r="AG242" s="3">
        <v>18185491</v>
      </c>
      <c r="AH242" s="3">
        <v>17574580</v>
      </c>
      <c r="AI242" s="3">
        <v>19645490</v>
      </c>
      <c r="AJ242" s="3">
        <v>20151241</v>
      </c>
      <c r="AK242" s="3">
        <v>19785213</v>
      </c>
      <c r="AL242" s="3">
        <v>18834001</v>
      </c>
      <c r="AM242" s="3">
        <v>19560324</v>
      </c>
      <c r="AN242" s="3">
        <v>19730067</v>
      </c>
      <c r="AO242" s="3">
        <v>19600349</v>
      </c>
      <c r="AP242" s="3">
        <v>20090123</v>
      </c>
      <c r="AQ242" s="3">
        <v>22481088</v>
      </c>
      <c r="AR242" s="3">
        <v>23904987</v>
      </c>
      <c r="AS242" s="3">
        <v>24640180</v>
      </c>
      <c r="AT242" s="3">
        <v>26812483</v>
      </c>
    </row>
    <row r="243" spans="17:46" x14ac:dyDescent="0.2">
      <c r="Q243" s="2">
        <v>38</v>
      </c>
      <c r="R243" s="1" t="s">
        <v>37</v>
      </c>
      <c r="S243" s="3">
        <v>5168036</v>
      </c>
      <c r="T243" s="3">
        <v>5025010</v>
      </c>
      <c r="U243" s="3">
        <v>5290987</v>
      </c>
      <c r="V243" s="3">
        <v>5568384</v>
      </c>
      <c r="W243" s="3">
        <v>5865934</v>
      </c>
      <c r="X243" s="3">
        <v>5909656</v>
      </c>
      <c r="Y243" s="3">
        <v>6144364</v>
      </c>
      <c r="Z243" s="3">
        <v>6734096</v>
      </c>
      <c r="AA243" s="3">
        <v>8262374</v>
      </c>
      <c r="AB243" s="3">
        <v>9579763</v>
      </c>
      <c r="AC243" s="3">
        <v>11684717</v>
      </c>
      <c r="AD243" s="3">
        <v>12598195</v>
      </c>
      <c r="AE243" s="3">
        <v>13144470</v>
      </c>
      <c r="AF243" s="3">
        <v>13277789</v>
      </c>
      <c r="AG243" s="3">
        <v>14965364</v>
      </c>
      <c r="AH243" s="3">
        <v>15075726</v>
      </c>
      <c r="AI243" s="3">
        <v>16848499</v>
      </c>
      <c r="AJ243" s="3">
        <v>18277555</v>
      </c>
      <c r="AK243" s="3">
        <v>18964942</v>
      </c>
      <c r="AL243" s="3">
        <v>18195340</v>
      </c>
      <c r="AM243" s="3">
        <v>18111290</v>
      </c>
      <c r="AN243" s="3">
        <v>19794669</v>
      </c>
      <c r="AO243" s="3">
        <v>20196687</v>
      </c>
      <c r="AP243" s="3">
        <v>18248089</v>
      </c>
      <c r="AQ243" s="3">
        <v>21212493</v>
      </c>
      <c r="AR243" s="3">
        <v>21083260</v>
      </c>
      <c r="AS243" s="3">
        <v>21179272</v>
      </c>
      <c r="AT243" s="3">
        <v>19956998</v>
      </c>
    </row>
    <row r="244" spans="17:46" x14ac:dyDescent="0.2">
      <c r="Q244" s="2">
        <v>39</v>
      </c>
      <c r="R244" s="1" t="s">
        <v>38</v>
      </c>
      <c r="S244" s="3">
        <v>7799761</v>
      </c>
      <c r="T244" s="3">
        <v>7958664</v>
      </c>
      <c r="U244" s="3">
        <v>8414703</v>
      </c>
      <c r="V244" s="3">
        <v>9032563</v>
      </c>
      <c r="W244" s="3">
        <v>9970532</v>
      </c>
      <c r="X244" s="3">
        <v>10158110.300000001</v>
      </c>
      <c r="Y244" s="3">
        <v>9429593</v>
      </c>
      <c r="Z244" s="3">
        <v>12216680</v>
      </c>
      <c r="AA244" s="3">
        <v>12718187</v>
      </c>
      <c r="AB244" s="3">
        <v>10011069</v>
      </c>
      <c r="AC244" s="3">
        <v>9986314</v>
      </c>
      <c r="AD244" s="3">
        <v>10679801</v>
      </c>
      <c r="AE244" s="3">
        <v>14442328</v>
      </c>
      <c r="AF244" s="3">
        <v>14362621</v>
      </c>
      <c r="AG244" s="3">
        <v>14225218</v>
      </c>
      <c r="AH244" s="3">
        <v>14340919</v>
      </c>
      <c r="AI244" s="3">
        <v>14694848</v>
      </c>
      <c r="AJ244" s="3">
        <v>15161504</v>
      </c>
      <c r="AK244" s="3">
        <v>15162367</v>
      </c>
      <c r="AL244" s="3">
        <v>15599423</v>
      </c>
      <c r="AM244" s="3">
        <v>15883676</v>
      </c>
      <c r="AN244" s="3">
        <v>16476924</v>
      </c>
      <c r="AO244" s="3">
        <v>16315614</v>
      </c>
      <c r="AP244" s="3">
        <v>16239817</v>
      </c>
      <c r="AQ244" s="3">
        <v>14836481</v>
      </c>
      <c r="AR244" s="3">
        <v>14754548</v>
      </c>
      <c r="AS244" s="3">
        <v>14599787</v>
      </c>
      <c r="AT244" s="3">
        <v>15191275</v>
      </c>
    </row>
    <row r="245" spans="17:46" x14ac:dyDescent="0.2">
      <c r="Q245" s="2">
        <v>40</v>
      </c>
      <c r="R245" s="1" t="s">
        <v>39</v>
      </c>
      <c r="S245" s="3">
        <v>6231342</v>
      </c>
      <c r="T245" s="3">
        <v>6751206</v>
      </c>
      <c r="U245" s="3">
        <v>7324569</v>
      </c>
      <c r="V245" s="3">
        <v>7371741</v>
      </c>
      <c r="W245" s="3">
        <v>7864129</v>
      </c>
      <c r="X245" s="3">
        <v>7746289</v>
      </c>
      <c r="Y245" s="3">
        <v>7385302</v>
      </c>
      <c r="Z245" s="3">
        <v>7650596</v>
      </c>
      <c r="AA245" s="3">
        <v>8641566</v>
      </c>
      <c r="AB245" s="3">
        <v>9753861</v>
      </c>
      <c r="AC245" s="3">
        <v>14551436</v>
      </c>
      <c r="AD245" s="3">
        <v>13670381</v>
      </c>
      <c r="AE245" s="3">
        <v>14923585</v>
      </c>
      <c r="AF245" s="3">
        <v>16048699</v>
      </c>
      <c r="AG245" s="3">
        <v>15919933</v>
      </c>
      <c r="AH245" s="3">
        <v>16318029</v>
      </c>
      <c r="AI245" s="3">
        <v>14317871</v>
      </c>
      <c r="AJ245" s="3">
        <v>13685972</v>
      </c>
      <c r="AK245" s="3">
        <v>13063062</v>
      </c>
      <c r="AL245" s="3">
        <v>13483153</v>
      </c>
      <c r="AM245" s="3">
        <v>14023219</v>
      </c>
      <c r="AN245" s="3">
        <v>14039019</v>
      </c>
      <c r="AO245" s="3">
        <v>13890635</v>
      </c>
      <c r="AP245" s="3">
        <v>13846890</v>
      </c>
      <c r="AQ245" s="3">
        <v>13852296</v>
      </c>
      <c r="AR245" s="3">
        <v>13930909</v>
      </c>
      <c r="AS245" s="3">
        <v>14205979</v>
      </c>
      <c r="AT245" s="3">
        <v>14222233</v>
      </c>
    </row>
    <row r="246" spans="17:46" x14ac:dyDescent="0.2">
      <c r="Q246" s="2">
        <v>41</v>
      </c>
      <c r="R246" s="1" t="s">
        <v>40</v>
      </c>
      <c r="S246" s="3">
        <v>6704848</v>
      </c>
      <c r="T246" s="3">
        <v>7013647</v>
      </c>
      <c r="U246" s="3">
        <v>6788890</v>
      </c>
      <c r="V246" s="3">
        <v>6927979</v>
      </c>
      <c r="W246" s="3">
        <v>6557254</v>
      </c>
      <c r="X246" s="3">
        <v>6621108</v>
      </c>
      <c r="Y246" s="3">
        <v>7096333</v>
      </c>
      <c r="Z246" s="3">
        <v>7408559</v>
      </c>
      <c r="AA246" s="3">
        <v>8017985</v>
      </c>
      <c r="AB246" s="3">
        <v>8432248</v>
      </c>
      <c r="AC246" s="3">
        <v>9237408</v>
      </c>
      <c r="AD246" s="3">
        <v>9312874</v>
      </c>
      <c r="AE246" s="3">
        <v>8800095</v>
      </c>
      <c r="AF246" s="3">
        <v>9185531</v>
      </c>
      <c r="AG246" s="3">
        <v>9204241</v>
      </c>
      <c r="AH246" s="3">
        <v>8678571</v>
      </c>
      <c r="AI246" s="3">
        <v>9232272</v>
      </c>
      <c r="AJ246" s="3">
        <v>9016633</v>
      </c>
      <c r="AK246" s="3">
        <v>8890704</v>
      </c>
      <c r="AL246" s="3">
        <v>8359658</v>
      </c>
      <c r="AM246" s="3">
        <v>8012141</v>
      </c>
      <c r="AN246" s="3">
        <v>7800999</v>
      </c>
      <c r="AO246" s="3">
        <v>7652323</v>
      </c>
      <c r="AP246" s="3">
        <v>7101601</v>
      </c>
      <c r="AQ246" s="3">
        <v>6931657</v>
      </c>
      <c r="AR246" s="3">
        <v>7157602</v>
      </c>
      <c r="AS246" s="3">
        <v>7198257</v>
      </c>
      <c r="AT246" s="3">
        <v>6950914</v>
      </c>
    </row>
    <row r="247" spans="17:46" x14ac:dyDescent="0.2">
      <c r="Q247" s="2">
        <v>42</v>
      </c>
      <c r="R247" s="1" t="s">
        <v>41</v>
      </c>
      <c r="S247" s="3">
        <v>15791542</v>
      </c>
      <c r="T247" s="3">
        <v>16333541</v>
      </c>
      <c r="U247" s="3">
        <v>16962605</v>
      </c>
      <c r="V247" s="3">
        <v>18221636</v>
      </c>
      <c r="W247" s="3">
        <v>18892150</v>
      </c>
      <c r="X247" s="3">
        <v>19459308</v>
      </c>
      <c r="Y247" s="3">
        <v>20659624</v>
      </c>
      <c r="Z247" s="3">
        <v>20912793</v>
      </c>
      <c r="AA247" s="3">
        <v>21568994</v>
      </c>
      <c r="AB247" s="3">
        <v>23642208</v>
      </c>
      <c r="AC247" s="3">
        <v>24679530</v>
      </c>
      <c r="AD247" s="3">
        <v>27069095</v>
      </c>
      <c r="AE247" s="3">
        <v>28069466</v>
      </c>
      <c r="AF247" s="3">
        <v>28543430</v>
      </c>
      <c r="AG247" s="3">
        <v>29290201</v>
      </c>
      <c r="AH247" s="3">
        <v>30188327</v>
      </c>
      <c r="AI247" s="3">
        <v>30221020</v>
      </c>
      <c r="AJ247" s="3">
        <v>33289094</v>
      </c>
      <c r="AK247" s="3">
        <v>33075406</v>
      </c>
      <c r="AL247" s="3">
        <v>31867052</v>
      </c>
      <c r="AM247" s="3">
        <v>32690512</v>
      </c>
      <c r="AN247" s="3">
        <v>33656250</v>
      </c>
      <c r="AO247" s="3">
        <v>37373312</v>
      </c>
      <c r="AP247" s="3">
        <v>36790827</v>
      </c>
      <c r="AQ247" s="3">
        <v>36383889</v>
      </c>
      <c r="AR247" s="3">
        <v>37956447</v>
      </c>
      <c r="AS247" s="3">
        <v>38713261</v>
      </c>
      <c r="AT247" s="3">
        <v>39149927</v>
      </c>
    </row>
    <row r="248" spans="17:46" x14ac:dyDescent="0.2">
      <c r="Q248" s="2">
        <v>43</v>
      </c>
      <c r="R248" s="1" t="s">
        <v>42</v>
      </c>
      <c r="S248" s="3">
        <v>9106866</v>
      </c>
      <c r="T248" s="3">
        <v>9260610</v>
      </c>
      <c r="U248" s="3">
        <v>10048471</v>
      </c>
      <c r="V248" s="3">
        <v>10263584</v>
      </c>
      <c r="W248" s="3">
        <v>9697022</v>
      </c>
      <c r="X248" s="3">
        <v>10077764</v>
      </c>
      <c r="Y248" s="3">
        <v>10889408</v>
      </c>
      <c r="Z248" s="3">
        <v>12061760</v>
      </c>
      <c r="AA248" s="3">
        <v>12175110</v>
      </c>
      <c r="AB248" s="3">
        <v>11248084</v>
      </c>
      <c r="AC248" s="3">
        <v>11071911</v>
      </c>
      <c r="AD248" s="3">
        <v>10886307</v>
      </c>
      <c r="AE248" s="3">
        <v>10711826</v>
      </c>
      <c r="AF248" s="3">
        <v>10591146</v>
      </c>
      <c r="AG248" s="3">
        <v>10389250</v>
      </c>
      <c r="AH248" s="3">
        <v>11793741</v>
      </c>
      <c r="AI248" s="3">
        <v>11752050</v>
      </c>
      <c r="AJ248" s="3">
        <v>12111126</v>
      </c>
      <c r="AK248" s="3">
        <v>11833721</v>
      </c>
      <c r="AL248" s="3">
        <v>11834539</v>
      </c>
      <c r="AM248" s="3">
        <v>11060745</v>
      </c>
      <c r="AN248" s="3">
        <v>11970917</v>
      </c>
      <c r="AO248" s="3">
        <v>12948889</v>
      </c>
      <c r="AP248" s="3">
        <v>13182262</v>
      </c>
      <c r="AQ248" s="3">
        <v>13463571</v>
      </c>
      <c r="AR248" s="3">
        <v>13437019</v>
      </c>
      <c r="AS248" s="3">
        <v>13545909</v>
      </c>
      <c r="AT248" s="3">
        <v>13527027</v>
      </c>
    </row>
    <row r="249" spans="17:46" x14ac:dyDescent="0.2">
      <c r="Q249" s="2">
        <v>44</v>
      </c>
      <c r="R249" s="1" t="s">
        <v>43</v>
      </c>
      <c r="S249" s="3">
        <v>5037586</v>
      </c>
      <c r="T249" s="3">
        <v>4893710</v>
      </c>
      <c r="U249" s="3">
        <v>4835145</v>
      </c>
      <c r="V249" s="3">
        <v>4939877</v>
      </c>
      <c r="W249" s="3">
        <v>4124264</v>
      </c>
      <c r="X249" s="3">
        <v>5169720</v>
      </c>
      <c r="Y249" s="3">
        <v>4430014</v>
      </c>
      <c r="Z249" s="3">
        <v>5391110</v>
      </c>
      <c r="AA249" s="3">
        <v>4724549</v>
      </c>
      <c r="AB249" s="3">
        <v>5009704</v>
      </c>
      <c r="AC249" s="3">
        <v>4906419</v>
      </c>
      <c r="AD249" s="3">
        <v>4845305</v>
      </c>
      <c r="AE249" s="3">
        <v>5432819</v>
      </c>
      <c r="AF249" s="3">
        <v>5408959</v>
      </c>
      <c r="AG249" s="3">
        <v>5555208</v>
      </c>
      <c r="AH249" s="3">
        <v>6051924</v>
      </c>
      <c r="AI249" s="3">
        <v>6487506</v>
      </c>
      <c r="AJ249" s="3">
        <v>7152265</v>
      </c>
      <c r="AK249" s="3">
        <v>7898610</v>
      </c>
      <c r="AL249" s="3">
        <v>8064955</v>
      </c>
      <c r="AM249" s="3">
        <v>8986246</v>
      </c>
      <c r="AN249" s="3">
        <v>9597913</v>
      </c>
      <c r="AO249" s="3">
        <v>10187799</v>
      </c>
      <c r="AP249" s="3">
        <v>10907107</v>
      </c>
      <c r="AQ249" s="3">
        <v>11075022</v>
      </c>
      <c r="AR249" s="3">
        <v>11221673</v>
      </c>
      <c r="AS249" s="3">
        <v>11708066</v>
      </c>
      <c r="AT249" s="3">
        <v>11323260</v>
      </c>
    </row>
    <row r="250" spans="17:46" x14ac:dyDescent="0.2">
      <c r="Q250" s="2">
        <v>45</v>
      </c>
      <c r="R250" s="1" t="s">
        <v>44</v>
      </c>
      <c r="S250" s="3">
        <v>6395253</v>
      </c>
      <c r="T250" s="3">
        <v>6526161</v>
      </c>
      <c r="U250" s="3">
        <v>13538030</v>
      </c>
      <c r="V250" s="3">
        <v>15974275</v>
      </c>
      <c r="W250" s="3">
        <v>14247905</v>
      </c>
      <c r="X250" s="3">
        <v>20590364</v>
      </c>
      <c r="Y250" s="3">
        <v>21128386</v>
      </c>
      <c r="Z250" s="3">
        <v>23871802</v>
      </c>
      <c r="AA250" s="3">
        <v>26711097</v>
      </c>
      <c r="AB250" s="3">
        <v>27513961</v>
      </c>
      <c r="AC250" s="3">
        <v>7486462</v>
      </c>
      <c r="AD250" s="3">
        <v>8166692</v>
      </c>
      <c r="AE250" s="3">
        <v>7703064</v>
      </c>
      <c r="AF250" s="3">
        <v>8354727</v>
      </c>
      <c r="AG250" s="3">
        <v>7638914</v>
      </c>
      <c r="AH250" s="3">
        <v>8809025</v>
      </c>
      <c r="AI250" s="3">
        <v>8931874</v>
      </c>
      <c r="AJ250" s="3">
        <v>10705864</v>
      </c>
      <c r="AK250" s="3">
        <v>12007584</v>
      </c>
      <c r="AL250" s="3">
        <v>12330110</v>
      </c>
      <c r="AM250" s="3">
        <v>11690011</v>
      </c>
      <c r="AN250" s="3">
        <v>11882115</v>
      </c>
      <c r="AO250" s="3">
        <v>11931690</v>
      </c>
      <c r="AP250" s="3">
        <v>12222368</v>
      </c>
      <c r="AQ250" s="3">
        <v>12407550</v>
      </c>
      <c r="AR250" s="3">
        <v>12471269</v>
      </c>
      <c r="AS250" s="3">
        <v>12409047</v>
      </c>
      <c r="AT250" s="3">
        <v>11600525</v>
      </c>
    </row>
    <row r="251" spans="17:46" x14ac:dyDescent="0.2">
      <c r="Q251" s="2">
        <v>46</v>
      </c>
      <c r="R251" s="1" t="s">
        <v>45</v>
      </c>
      <c r="S251" s="3">
        <v>10298501</v>
      </c>
      <c r="T251" s="3">
        <v>11882591</v>
      </c>
      <c r="U251" s="3">
        <v>12278611</v>
      </c>
      <c r="V251" s="3">
        <v>13160013</v>
      </c>
      <c r="W251" s="3">
        <v>12943373</v>
      </c>
      <c r="X251" s="3">
        <v>12539959</v>
      </c>
      <c r="Y251" s="3">
        <v>11533877</v>
      </c>
      <c r="Z251" s="3">
        <v>9049795</v>
      </c>
      <c r="AA251" s="3">
        <v>9231572</v>
      </c>
      <c r="AB251" s="3">
        <v>9445497</v>
      </c>
      <c r="AC251" s="3">
        <v>9523751</v>
      </c>
      <c r="AD251" s="3">
        <v>9582447</v>
      </c>
      <c r="AE251" s="3">
        <v>9732442</v>
      </c>
      <c r="AF251" s="3">
        <v>9924670</v>
      </c>
      <c r="AG251" s="3">
        <v>10132863</v>
      </c>
      <c r="AH251" s="3">
        <v>10587286</v>
      </c>
      <c r="AI251" s="3">
        <v>10920215</v>
      </c>
      <c r="AJ251" s="3">
        <v>11639728</v>
      </c>
      <c r="AK251" s="3">
        <v>12907600</v>
      </c>
      <c r="AL251" s="3">
        <v>12591872</v>
      </c>
      <c r="AM251" s="3">
        <v>11429854</v>
      </c>
      <c r="AN251" s="3">
        <v>11666605</v>
      </c>
      <c r="AO251" s="3">
        <v>11261038</v>
      </c>
      <c r="AP251" s="3">
        <v>10953569</v>
      </c>
      <c r="AQ251" s="3">
        <v>10940170</v>
      </c>
      <c r="AR251" s="3">
        <v>11050449</v>
      </c>
      <c r="AS251" s="3">
        <v>11131976</v>
      </c>
      <c r="AT251" s="3">
        <v>11109003</v>
      </c>
    </row>
    <row r="252" spans="17:46" x14ac:dyDescent="0.2">
      <c r="Q252" s="2">
        <v>47</v>
      </c>
      <c r="R252" s="1" t="s">
        <v>46</v>
      </c>
      <c r="S252" s="3">
        <v>8663371</v>
      </c>
      <c r="T252" s="3">
        <v>9008794</v>
      </c>
      <c r="U252" s="3">
        <v>8825058</v>
      </c>
      <c r="V252" s="3">
        <v>8720197</v>
      </c>
      <c r="W252" s="3">
        <v>8457646</v>
      </c>
      <c r="X252" s="3">
        <v>7991792</v>
      </c>
      <c r="Y252" s="3">
        <v>9389446</v>
      </c>
      <c r="Z252" s="3">
        <v>13772390</v>
      </c>
      <c r="AA252" s="3">
        <v>13890320</v>
      </c>
      <c r="AB252" s="3">
        <v>14614436</v>
      </c>
      <c r="AC252" s="3">
        <v>15879503</v>
      </c>
      <c r="AD252" s="3">
        <v>15887517</v>
      </c>
      <c r="AE252" s="3">
        <v>10625037</v>
      </c>
      <c r="AF252" s="3">
        <v>15200169</v>
      </c>
      <c r="AG252" s="3">
        <v>16262047</v>
      </c>
      <c r="AH252" s="3">
        <v>16734554</v>
      </c>
      <c r="AI252" s="3">
        <v>17945122</v>
      </c>
      <c r="AJ252" s="3">
        <v>16876625</v>
      </c>
      <c r="AK252" s="3">
        <v>16900232</v>
      </c>
      <c r="AL252" s="3">
        <v>16291096</v>
      </c>
      <c r="AM252" s="3">
        <v>16593316</v>
      </c>
      <c r="AN252" s="3">
        <v>17137691</v>
      </c>
      <c r="AO252" s="3">
        <v>17098478</v>
      </c>
      <c r="AP252" s="3">
        <v>17338128</v>
      </c>
      <c r="AQ252" s="3">
        <v>15038473</v>
      </c>
      <c r="AR252" s="3">
        <v>17779598</v>
      </c>
      <c r="AS252" s="3">
        <v>17629456</v>
      </c>
      <c r="AT252" s="3">
        <v>17423395</v>
      </c>
    </row>
    <row r="253" spans="17:46" x14ac:dyDescent="0.2">
      <c r="Q253" s="2">
        <v>48</v>
      </c>
      <c r="R253" s="1" t="s">
        <v>47</v>
      </c>
      <c r="S253" s="3">
        <v>5554001</v>
      </c>
      <c r="T253" s="3">
        <v>4471576</v>
      </c>
      <c r="U253" s="3">
        <v>4447817</v>
      </c>
      <c r="V253" s="3">
        <v>4481974</v>
      </c>
      <c r="W253" s="3">
        <v>5036546</v>
      </c>
      <c r="X253" s="3">
        <v>5171143</v>
      </c>
      <c r="Y253" s="3">
        <v>5243419</v>
      </c>
      <c r="Z253" s="3">
        <v>5462151</v>
      </c>
      <c r="AA253" s="3">
        <v>5681526</v>
      </c>
      <c r="AB253" s="3">
        <v>6040220</v>
      </c>
      <c r="AC253" s="3">
        <v>6255717</v>
      </c>
      <c r="AD253" s="3">
        <v>6334597</v>
      </c>
      <c r="AE253" s="3">
        <v>6114464</v>
      </c>
      <c r="AF253" s="3">
        <v>5940630</v>
      </c>
      <c r="AG253" s="3">
        <v>5695535</v>
      </c>
      <c r="AH253" s="3">
        <v>5662100</v>
      </c>
      <c r="AI253" s="3">
        <v>5885679</v>
      </c>
      <c r="AJ253" s="3">
        <v>6722872</v>
      </c>
      <c r="AK253" s="3">
        <v>6746165</v>
      </c>
      <c r="AL253" s="3">
        <v>6816602</v>
      </c>
      <c r="AM253" s="3">
        <v>6800084</v>
      </c>
      <c r="AN253" s="3">
        <v>6559151</v>
      </c>
      <c r="AO253" s="3">
        <v>6378838</v>
      </c>
      <c r="AP253" s="3">
        <v>6515896</v>
      </c>
      <c r="AQ253" s="3">
        <v>6248614</v>
      </c>
      <c r="AR253" s="3">
        <v>6343622</v>
      </c>
      <c r="AS253" s="3">
        <v>6231279</v>
      </c>
      <c r="AT253" s="3">
        <v>6064290</v>
      </c>
    </row>
    <row r="254" spans="17:46" x14ac:dyDescent="0.2">
      <c r="Q254" s="2">
        <v>49</v>
      </c>
      <c r="R254" s="1" t="s">
        <v>48</v>
      </c>
      <c r="S254" s="3">
        <v>13125883</v>
      </c>
      <c r="T254" s="3">
        <v>13217343</v>
      </c>
      <c r="U254" s="3">
        <v>12669691</v>
      </c>
      <c r="V254" s="3">
        <v>13716393</v>
      </c>
      <c r="W254" s="3">
        <v>13175443</v>
      </c>
      <c r="X254" s="3">
        <v>14126558</v>
      </c>
      <c r="Y254" s="3">
        <v>14516561</v>
      </c>
      <c r="Z254" s="3">
        <v>14837698</v>
      </c>
      <c r="AA254" s="3">
        <v>17516464</v>
      </c>
      <c r="AB254" s="3">
        <v>16621176</v>
      </c>
      <c r="AC254" s="3">
        <v>16666689</v>
      </c>
      <c r="AD254" s="3">
        <v>16806014</v>
      </c>
      <c r="AE254" s="3">
        <v>16696304</v>
      </c>
      <c r="AF254" s="3">
        <v>16270163</v>
      </c>
      <c r="AG254" s="3">
        <v>2270203</v>
      </c>
      <c r="AH254" s="3">
        <v>5084278</v>
      </c>
      <c r="AI254" s="3">
        <v>5551235</v>
      </c>
      <c r="AJ254" s="3">
        <v>6032347</v>
      </c>
      <c r="AK254" s="3">
        <v>7137593</v>
      </c>
      <c r="AL254" s="3">
        <v>7632700</v>
      </c>
      <c r="AM254" s="3">
        <v>7981954</v>
      </c>
      <c r="AN254" s="3">
        <v>8153291</v>
      </c>
      <c r="AO254" s="3">
        <v>8497644</v>
      </c>
      <c r="AP254" s="3">
        <v>8701389</v>
      </c>
      <c r="AQ254" s="3">
        <v>9190936</v>
      </c>
      <c r="AR254" s="3">
        <v>9818937</v>
      </c>
      <c r="AS254" s="3">
        <v>10302383</v>
      </c>
      <c r="AT254" s="3">
        <v>9933509</v>
      </c>
    </row>
    <row r="255" spans="17:46" x14ac:dyDescent="0.2">
      <c r="Q255" s="2">
        <v>50</v>
      </c>
      <c r="R255" s="1" t="s">
        <v>49</v>
      </c>
      <c r="S255" s="3">
        <v>1687967</v>
      </c>
      <c r="T255" s="3">
        <v>1767495</v>
      </c>
      <c r="U255" s="3">
        <v>1832105</v>
      </c>
      <c r="V255" s="3">
        <v>1884265</v>
      </c>
      <c r="W255" s="3">
        <v>1848509</v>
      </c>
      <c r="X255" s="3">
        <v>1906276</v>
      </c>
      <c r="Y255" s="3">
        <v>1862531</v>
      </c>
      <c r="Z255" s="3">
        <v>1869713</v>
      </c>
      <c r="AA255" s="3">
        <v>1391196</v>
      </c>
      <c r="AB255" s="3">
        <v>2022317</v>
      </c>
      <c r="AC255" s="3">
        <v>2411883</v>
      </c>
      <c r="AD255" s="3">
        <v>2137860</v>
      </c>
      <c r="AE255" s="3">
        <v>2170246</v>
      </c>
      <c r="AF255" s="3">
        <v>2558918</v>
      </c>
      <c r="AG255" s="3">
        <v>3151582</v>
      </c>
      <c r="AH255" s="3">
        <v>3378171</v>
      </c>
      <c r="AI255" s="3">
        <v>3682868</v>
      </c>
      <c r="AJ255" s="3">
        <v>3907073</v>
      </c>
      <c r="AK255" s="3">
        <v>5992456</v>
      </c>
      <c r="AL255" s="3">
        <v>8196554</v>
      </c>
      <c r="AM255" s="3">
        <v>8643805</v>
      </c>
      <c r="AN255" s="3">
        <v>8674351</v>
      </c>
      <c r="AO255" s="3">
        <v>9411265</v>
      </c>
      <c r="AP255" s="3">
        <v>8576370</v>
      </c>
      <c r="AQ255" s="3">
        <v>9470492</v>
      </c>
      <c r="AR255" s="3">
        <v>9789545</v>
      </c>
      <c r="AS255" s="3">
        <v>10043334</v>
      </c>
      <c r="AT255" s="3">
        <v>9505197</v>
      </c>
    </row>
    <row r="256" spans="17:46" x14ac:dyDescent="0.2">
      <c r="Q256" s="2">
        <v>51</v>
      </c>
      <c r="R256" s="1" t="s">
        <v>50</v>
      </c>
      <c r="S256" s="3">
        <v>2934523</v>
      </c>
      <c r="T256" s="3">
        <v>3305097</v>
      </c>
      <c r="U256" s="3">
        <v>3258695</v>
      </c>
      <c r="V256" s="3">
        <v>3077229</v>
      </c>
      <c r="W256" s="3">
        <v>2997332</v>
      </c>
      <c r="X256" s="3">
        <v>3076167</v>
      </c>
      <c r="Y256" s="3">
        <v>3126985</v>
      </c>
      <c r="Z256" s="3">
        <v>3142221</v>
      </c>
      <c r="AA256" s="3">
        <v>3216557</v>
      </c>
      <c r="AB256" s="3">
        <v>3646235</v>
      </c>
      <c r="AC256" s="3">
        <v>4232895</v>
      </c>
      <c r="AD256" s="3">
        <v>4339585</v>
      </c>
      <c r="AE256" s="3">
        <v>4449554</v>
      </c>
      <c r="AF256" s="3">
        <v>4564017</v>
      </c>
      <c r="AG256" s="3">
        <v>3749854</v>
      </c>
      <c r="AH256" s="3">
        <v>3656363</v>
      </c>
      <c r="AI256" s="3">
        <v>3624663</v>
      </c>
      <c r="AJ256" s="3">
        <v>3291862</v>
      </c>
      <c r="AK256" s="3">
        <v>3333554</v>
      </c>
      <c r="AL256" s="3">
        <v>3125856</v>
      </c>
      <c r="AM256" s="3">
        <v>3012070</v>
      </c>
      <c r="AN256" s="3">
        <v>3327085</v>
      </c>
      <c r="AO256" s="3">
        <v>3400895</v>
      </c>
      <c r="AP256" s="3">
        <v>3441008</v>
      </c>
      <c r="AQ256" s="3">
        <v>3601948</v>
      </c>
      <c r="AR256" s="3">
        <v>3773317</v>
      </c>
      <c r="AS256" s="3">
        <v>3760426</v>
      </c>
      <c r="AT256" s="3">
        <v>3446627</v>
      </c>
    </row>
    <row r="257" spans="17:46" x14ac:dyDescent="0.2">
      <c r="Q257" s="2">
        <v>52</v>
      </c>
      <c r="R257" s="1" t="s">
        <v>51</v>
      </c>
      <c r="S257" s="3">
        <v>7161070</v>
      </c>
      <c r="T257" s="3">
        <v>7569516</v>
      </c>
      <c r="U257" s="3">
        <v>8149140</v>
      </c>
      <c r="V257" s="3">
        <v>8397589</v>
      </c>
      <c r="W257" s="3">
        <v>8227633</v>
      </c>
      <c r="X257" s="3">
        <v>8531569</v>
      </c>
      <c r="Y257" s="3">
        <v>8543343</v>
      </c>
      <c r="Z257" s="3">
        <v>8491223</v>
      </c>
      <c r="AA257" s="3">
        <v>8831160</v>
      </c>
      <c r="AB257" s="3">
        <v>8810166</v>
      </c>
      <c r="AC257" s="3">
        <v>8634945</v>
      </c>
      <c r="AD257" s="3">
        <v>8560356</v>
      </c>
      <c r="AE257" s="3">
        <v>8806048</v>
      </c>
      <c r="AF257" s="3">
        <v>9113513</v>
      </c>
      <c r="AG257" s="3">
        <v>9485954</v>
      </c>
      <c r="AH257" s="3">
        <v>9889292</v>
      </c>
      <c r="AI257" s="3">
        <v>10104597</v>
      </c>
      <c r="AJ257" s="3">
        <v>10671745</v>
      </c>
      <c r="AK257" s="3">
        <v>10969765</v>
      </c>
      <c r="AL257" s="3">
        <v>11361659</v>
      </c>
      <c r="AM257" s="3">
        <v>11576643</v>
      </c>
      <c r="AN257" s="3">
        <v>12006878</v>
      </c>
      <c r="AO257" s="3">
        <v>12542960</v>
      </c>
      <c r="AP257" s="3">
        <v>12949509</v>
      </c>
      <c r="AQ257" s="3">
        <v>13160795</v>
      </c>
      <c r="AR257" s="3">
        <v>12535762</v>
      </c>
      <c r="AS257" s="3">
        <v>13328111</v>
      </c>
      <c r="AT257" s="3">
        <v>12753459</v>
      </c>
    </row>
    <row r="258" spans="17:46" x14ac:dyDescent="0.2">
      <c r="Q258" s="2">
        <v>53</v>
      </c>
      <c r="R258" s="1" t="s">
        <v>52</v>
      </c>
      <c r="S258" s="3">
        <v>5211953</v>
      </c>
      <c r="T258" s="3">
        <v>5567182</v>
      </c>
      <c r="U258" s="3">
        <v>6092807</v>
      </c>
      <c r="V258" s="3">
        <v>7244771</v>
      </c>
      <c r="W258" s="3">
        <v>7551578</v>
      </c>
      <c r="X258" s="3">
        <v>7859586</v>
      </c>
      <c r="Y258" s="3">
        <v>7782543</v>
      </c>
      <c r="Z258" s="3">
        <v>7655616</v>
      </c>
      <c r="AA258" s="3">
        <v>8248511</v>
      </c>
      <c r="AB258" s="3">
        <v>8017906</v>
      </c>
      <c r="AC258" s="3">
        <v>8045399</v>
      </c>
      <c r="AD258" s="3">
        <v>7996758</v>
      </c>
      <c r="AE258" s="3">
        <v>8786621</v>
      </c>
      <c r="AF258" s="3">
        <v>8917366</v>
      </c>
      <c r="AG258" s="3">
        <v>8332551</v>
      </c>
      <c r="AH258" s="3">
        <v>8687902</v>
      </c>
      <c r="AI258" s="3">
        <v>8649758</v>
      </c>
      <c r="AJ258" s="3">
        <v>8613744</v>
      </c>
      <c r="AK258" s="3">
        <v>8751415</v>
      </c>
      <c r="AL258" s="3">
        <v>9353394</v>
      </c>
      <c r="AM258" s="3">
        <v>9048031</v>
      </c>
      <c r="AN258" s="3">
        <v>10497688</v>
      </c>
      <c r="AO258" s="3">
        <v>11296879</v>
      </c>
      <c r="AP258" s="3">
        <v>11643739</v>
      </c>
      <c r="AQ258" s="3">
        <v>9819411</v>
      </c>
      <c r="AR258" s="3">
        <v>10195656</v>
      </c>
      <c r="AS258" s="3">
        <v>10413147</v>
      </c>
      <c r="AT258" s="3">
        <v>9696672</v>
      </c>
    </row>
    <row r="259" spans="17:46" x14ac:dyDescent="0.2">
      <c r="Q259" s="2">
        <v>54</v>
      </c>
      <c r="R259" s="1" t="s">
        <v>53</v>
      </c>
      <c r="S259" s="3">
        <v>15293512</v>
      </c>
      <c r="T259" s="3">
        <v>15392505</v>
      </c>
      <c r="U259" s="3">
        <v>15344183</v>
      </c>
      <c r="V259" s="3">
        <v>15671371</v>
      </c>
      <c r="W259" s="3">
        <v>16170269</v>
      </c>
      <c r="X259" s="3">
        <v>16279725</v>
      </c>
      <c r="Y259" s="3">
        <v>18843055</v>
      </c>
      <c r="Z259" s="3">
        <v>25154051</v>
      </c>
      <c r="AA259" s="3">
        <v>22422360</v>
      </c>
      <c r="AB259" s="3">
        <v>23394506</v>
      </c>
      <c r="AC259" s="3">
        <v>25092212</v>
      </c>
      <c r="AD259" s="3">
        <v>25293806</v>
      </c>
      <c r="AE259" s="3">
        <v>25278195</v>
      </c>
      <c r="AF259" s="3">
        <v>23546185</v>
      </c>
      <c r="AG259" s="3">
        <v>25540861</v>
      </c>
      <c r="AH259" s="3">
        <v>25438754</v>
      </c>
      <c r="AI259" s="3">
        <v>25845625</v>
      </c>
      <c r="AJ259" s="3">
        <v>26937502</v>
      </c>
      <c r="AK259" s="3">
        <v>27421452</v>
      </c>
      <c r="AL259" s="3">
        <v>28130051</v>
      </c>
      <c r="AM259" s="3">
        <v>26039565</v>
      </c>
      <c r="AN259" s="3">
        <v>24051828</v>
      </c>
      <c r="AO259" s="3">
        <v>23125075</v>
      </c>
      <c r="AP259" s="3">
        <v>23892486</v>
      </c>
      <c r="AQ259" s="3">
        <v>24594911</v>
      </c>
      <c r="AR259" s="3">
        <v>25839135</v>
      </c>
      <c r="AS259" s="3">
        <v>25850169</v>
      </c>
      <c r="AT259" s="3">
        <v>26728562</v>
      </c>
    </row>
    <row r="260" spans="17:46" x14ac:dyDescent="0.2">
      <c r="Q260" s="2">
        <v>55</v>
      </c>
      <c r="R260" s="1" t="s">
        <v>54</v>
      </c>
      <c r="S260" s="3">
        <v>4092724</v>
      </c>
      <c r="T260" s="3">
        <v>4321896</v>
      </c>
      <c r="U260" s="3">
        <v>4372926</v>
      </c>
      <c r="V260" s="3">
        <v>3311768</v>
      </c>
      <c r="W260" s="3">
        <v>3149390</v>
      </c>
      <c r="X260" s="3">
        <v>2262191</v>
      </c>
      <c r="Y260" s="3">
        <v>0</v>
      </c>
      <c r="Z260" s="3">
        <v>2175649</v>
      </c>
      <c r="AA260" s="3">
        <v>2789102</v>
      </c>
      <c r="AB260" s="3">
        <v>2237443</v>
      </c>
      <c r="AC260" s="3">
        <v>2444280</v>
      </c>
      <c r="AD260" s="3">
        <v>2947924</v>
      </c>
      <c r="AE260" s="3">
        <v>3546541</v>
      </c>
      <c r="AF260" s="3">
        <v>3935048</v>
      </c>
      <c r="AG260" s="3">
        <v>3877670</v>
      </c>
      <c r="AH260" s="3">
        <v>3903905</v>
      </c>
      <c r="AI260" s="3">
        <v>3938258</v>
      </c>
      <c r="AJ260" s="3">
        <v>4518274</v>
      </c>
      <c r="AK260" s="3">
        <v>4545506</v>
      </c>
      <c r="AL260" s="3">
        <v>4085281</v>
      </c>
      <c r="AM260" s="3">
        <v>4443200</v>
      </c>
      <c r="AN260" s="3">
        <v>4485476</v>
      </c>
      <c r="AO260" s="3">
        <v>4665465</v>
      </c>
      <c r="AP260" s="3">
        <v>4873125</v>
      </c>
      <c r="AQ260" s="3">
        <v>4674357</v>
      </c>
      <c r="AR260" s="3">
        <v>4889419</v>
      </c>
      <c r="AS260" s="3">
        <v>4623840</v>
      </c>
      <c r="AT260" s="3">
        <v>4729079</v>
      </c>
    </row>
    <row r="261" spans="17:46" x14ac:dyDescent="0.2">
      <c r="Q261" s="2">
        <v>56</v>
      </c>
      <c r="R261" s="1" t="s">
        <v>55</v>
      </c>
      <c r="S261" s="3">
        <v>4394461</v>
      </c>
      <c r="T261" s="3">
        <v>4805162</v>
      </c>
      <c r="U261" s="3">
        <v>4776210</v>
      </c>
      <c r="V261" s="3">
        <v>4955809</v>
      </c>
      <c r="W261" s="3">
        <v>4693087</v>
      </c>
      <c r="X261" s="3">
        <v>4892433</v>
      </c>
      <c r="Y261" s="3">
        <v>4971968</v>
      </c>
      <c r="Z261" s="3">
        <v>4927030</v>
      </c>
      <c r="AA261" s="3">
        <v>4856368</v>
      </c>
      <c r="AB261" s="3">
        <v>5367520</v>
      </c>
      <c r="AC261" s="3">
        <v>6361637</v>
      </c>
      <c r="AD261" s="3">
        <v>5893431</v>
      </c>
      <c r="AE261" s="3">
        <v>5538746</v>
      </c>
      <c r="AF261" s="3">
        <v>5005171</v>
      </c>
      <c r="AG261" s="3">
        <v>5789510</v>
      </c>
      <c r="AH261" s="3">
        <v>6486822</v>
      </c>
      <c r="AI261" s="3">
        <v>6515746</v>
      </c>
      <c r="AJ261" s="3">
        <v>6852940</v>
      </c>
      <c r="AK261" s="3">
        <v>7991993</v>
      </c>
      <c r="AL261" s="3">
        <v>8573125</v>
      </c>
      <c r="AM261" s="3">
        <v>8609598</v>
      </c>
      <c r="AN261" s="3">
        <v>8751366</v>
      </c>
      <c r="AO261" s="3">
        <v>9195829</v>
      </c>
      <c r="AP261" s="3">
        <v>9434998</v>
      </c>
      <c r="AQ261" s="3">
        <v>9592894</v>
      </c>
      <c r="AR261" s="3">
        <v>9696428</v>
      </c>
      <c r="AS261" s="3">
        <v>9699881</v>
      </c>
      <c r="AT261" s="3">
        <v>9621680</v>
      </c>
    </row>
    <row r="262" spans="17:46" x14ac:dyDescent="0.2">
      <c r="Q262" s="2">
        <v>57</v>
      </c>
      <c r="R262" s="1" t="s">
        <v>56</v>
      </c>
      <c r="S262" s="3">
        <v>3129099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3471352</v>
      </c>
      <c r="Z262" s="3">
        <v>3491621</v>
      </c>
      <c r="AA262" s="3">
        <v>3714386</v>
      </c>
      <c r="AB262" s="3">
        <v>4130925</v>
      </c>
      <c r="AC262" s="3">
        <v>4496605</v>
      </c>
      <c r="AD262" s="3">
        <v>431599</v>
      </c>
      <c r="AE262" s="3">
        <v>474657</v>
      </c>
      <c r="AF262" s="3">
        <v>448040</v>
      </c>
      <c r="AG262" s="3">
        <v>184595</v>
      </c>
      <c r="AH262" s="3">
        <v>330422</v>
      </c>
      <c r="AI262" s="3">
        <v>350697</v>
      </c>
      <c r="AJ262" s="3">
        <v>749606</v>
      </c>
      <c r="AK262" s="3">
        <v>865769</v>
      </c>
      <c r="AL262" s="3">
        <v>841604</v>
      </c>
      <c r="AM262" s="3">
        <v>1110058</v>
      </c>
      <c r="AN262" s="3">
        <v>1524501</v>
      </c>
      <c r="AO262" s="3">
        <v>1552043</v>
      </c>
      <c r="AP262" s="3">
        <v>1738285</v>
      </c>
      <c r="AQ262" s="3">
        <v>2195837</v>
      </c>
      <c r="AR262" s="3">
        <v>2666713</v>
      </c>
      <c r="AS262" s="3">
        <v>2607820</v>
      </c>
      <c r="AT262" s="3">
        <v>2195682</v>
      </c>
    </row>
    <row r="263" spans="17:46" x14ac:dyDescent="0.2">
      <c r="Q263" s="2">
        <v>58</v>
      </c>
      <c r="R263" s="1" t="s">
        <v>57</v>
      </c>
      <c r="S263" s="3">
        <v>4359298</v>
      </c>
      <c r="T263" s="3">
        <v>4291070</v>
      </c>
      <c r="U263" s="3">
        <v>4264954</v>
      </c>
      <c r="V263" s="3">
        <v>4260666</v>
      </c>
      <c r="W263" s="3">
        <v>4314099</v>
      </c>
      <c r="X263" s="3">
        <v>4232776</v>
      </c>
      <c r="Y263" s="3">
        <v>4272881</v>
      </c>
      <c r="Z263" s="3">
        <v>4285818</v>
      </c>
      <c r="AA263" s="3">
        <v>4019926</v>
      </c>
      <c r="AB263" s="3">
        <v>4033292</v>
      </c>
      <c r="AC263" s="3">
        <v>3967650</v>
      </c>
      <c r="AD263" s="3">
        <v>4423905</v>
      </c>
      <c r="AE263" s="3">
        <v>3931848</v>
      </c>
      <c r="AF263" s="3">
        <v>4373377</v>
      </c>
      <c r="AG263" s="3">
        <v>4197445</v>
      </c>
      <c r="AH263" s="3">
        <v>4279299</v>
      </c>
      <c r="AI263" s="3">
        <v>4337974</v>
      </c>
      <c r="AJ263" s="3">
        <v>4497659</v>
      </c>
      <c r="AK263" s="3">
        <v>4596543</v>
      </c>
      <c r="AL263" s="3">
        <v>4699455</v>
      </c>
      <c r="AM263" s="3">
        <v>4865378</v>
      </c>
      <c r="AN263" s="3">
        <v>4783153</v>
      </c>
      <c r="AO263" s="3">
        <v>4754395</v>
      </c>
      <c r="AP263" s="3">
        <v>4704078</v>
      </c>
      <c r="AQ263" s="3">
        <v>4780890</v>
      </c>
      <c r="AR263" s="3">
        <v>4813390</v>
      </c>
      <c r="AS263" s="3">
        <v>4802991</v>
      </c>
      <c r="AT263" s="3">
        <v>4650407</v>
      </c>
    </row>
    <row r="264" spans="17:46" x14ac:dyDescent="0.2">
      <c r="Q264" s="2">
        <v>59</v>
      </c>
      <c r="R264" s="1" t="s">
        <v>58</v>
      </c>
      <c r="S264" s="3">
        <v>9125326</v>
      </c>
      <c r="T264" s="3">
        <v>8831783</v>
      </c>
      <c r="U264" s="3">
        <v>8794142</v>
      </c>
      <c r="V264" s="3">
        <v>9485902</v>
      </c>
      <c r="W264" s="3">
        <v>9480249</v>
      </c>
      <c r="X264" s="3">
        <v>8730604</v>
      </c>
      <c r="Y264" s="3">
        <v>8865370</v>
      </c>
      <c r="Z264" s="3">
        <v>9015218</v>
      </c>
      <c r="AA264" s="3">
        <v>8806284</v>
      </c>
      <c r="AB264" s="3">
        <v>8740925</v>
      </c>
      <c r="AC264" s="3">
        <v>9339830</v>
      </c>
      <c r="AD264" s="3">
        <v>10435569</v>
      </c>
      <c r="AE264" s="3">
        <v>10549631</v>
      </c>
      <c r="AF264" s="3">
        <v>10911803</v>
      </c>
      <c r="AG264" s="3">
        <v>10983849</v>
      </c>
      <c r="AH264" s="3">
        <v>11392972</v>
      </c>
      <c r="AI264" s="3">
        <v>11025050</v>
      </c>
      <c r="AJ264" s="3">
        <v>10658249</v>
      </c>
      <c r="AK264" s="3">
        <v>9927998</v>
      </c>
      <c r="AL264" s="3">
        <v>9327051</v>
      </c>
      <c r="AM264" s="3">
        <v>9478641</v>
      </c>
      <c r="AN264" s="3">
        <v>9481004</v>
      </c>
      <c r="AO264" s="3">
        <v>9372240</v>
      </c>
      <c r="AP264" s="3">
        <v>9619641</v>
      </c>
      <c r="AQ264" s="3">
        <v>9759868</v>
      </c>
      <c r="AR264" s="3">
        <v>10056584</v>
      </c>
      <c r="AS264" s="3">
        <v>9998422</v>
      </c>
      <c r="AT264" s="3">
        <v>9957277</v>
      </c>
    </row>
    <row r="265" spans="17:46" x14ac:dyDescent="0.2">
      <c r="Q265" s="2">
        <v>60</v>
      </c>
      <c r="R265" s="1" t="s">
        <v>59</v>
      </c>
      <c r="S265" s="3">
        <v>6834347</v>
      </c>
      <c r="T265" s="3">
        <v>6840308</v>
      </c>
      <c r="U265" s="3">
        <v>6208407</v>
      </c>
      <c r="V265" s="3">
        <v>6467474</v>
      </c>
      <c r="W265" s="3">
        <v>6328712</v>
      </c>
      <c r="X265" s="3">
        <v>6370217</v>
      </c>
      <c r="Y265" s="3">
        <v>6504567</v>
      </c>
      <c r="Z265" s="3">
        <v>6766926</v>
      </c>
      <c r="AA265" s="3">
        <v>6809344</v>
      </c>
      <c r="AB265" s="3">
        <v>6964861</v>
      </c>
      <c r="AC265" s="3">
        <v>7020245</v>
      </c>
      <c r="AD265" s="3">
        <v>7242938</v>
      </c>
      <c r="AE265" s="3">
        <v>7411323</v>
      </c>
      <c r="AF265" s="3">
        <v>7268858</v>
      </c>
      <c r="AG265" s="3">
        <v>7154299</v>
      </c>
      <c r="AH265" s="3">
        <v>7147468</v>
      </c>
      <c r="AI265" s="3">
        <v>6838846</v>
      </c>
      <c r="AJ265" s="3">
        <v>6688134</v>
      </c>
      <c r="AK265" s="3">
        <v>6731840</v>
      </c>
      <c r="AL265" s="3">
        <v>6790822</v>
      </c>
      <c r="AM265" s="3">
        <v>6629939</v>
      </c>
      <c r="AN265" s="3">
        <v>6439008</v>
      </c>
      <c r="AO265" s="3">
        <v>6400735</v>
      </c>
      <c r="AP265" s="3">
        <v>6536831</v>
      </c>
      <c r="AQ265" s="3">
        <v>6576836</v>
      </c>
      <c r="AR265" s="3">
        <v>6616282</v>
      </c>
      <c r="AS265" s="3">
        <v>6725820</v>
      </c>
      <c r="AT265" s="3">
        <v>6931180</v>
      </c>
    </row>
    <row r="266" spans="17:46" x14ac:dyDescent="0.2">
      <c r="Q266" s="2">
        <v>61</v>
      </c>
      <c r="R266" s="1" t="s">
        <v>60</v>
      </c>
      <c r="S266" s="3">
        <v>2619330</v>
      </c>
      <c r="T266" s="3">
        <v>2728266</v>
      </c>
      <c r="U266" s="3">
        <v>2858814</v>
      </c>
      <c r="V266" s="3">
        <v>3061470</v>
      </c>
      <c r="W266" s="3">
        <v>3436132</v>
      </c>
      <c r="X266" s="3">
        <v>3671889</v>
      </c>
      <c r="Y266" s="3">
        <v>3810536</v>
      </c>
      <c r="Z266" s="3">
        <v>4444872</v>
      </c>
      <c r="AA266" s="3">
        <v>4545858</v>
      </c>
      <c r="AB266" s="3">
        <v>4914647</v>
      </c>
      <c r="AC266" s="3">
        <v>4886714</v>
      </c>
      <c r="AD266" s="3">
        <v>5565177</v>
      </c>
      <c r="AE266" s="3">
        <v>6048471</v>
      </c>
      <c r="AF266" s="3">
        <v>6198842</v>
      </c>
      <c r="AG266" s="3">
        <v>6338554</v>
      </c>
      <c r="AH266" s="3">
        <v>6350861</v>
      </c>
      <c r="AI266" s="3">
        <v>5917657</v>
      </c>
      <c r="AJ266" s="3">
        <v>6422883</v>
      </c>
      <c r="AK266" s="3">
        <v>6933882</v>
      </c>
      <c r="AL266" s="3">
        <v>7307278</v>
      </c>
      <c r="AM266" s="3">
        <v>7559600</v>
      </c>
      <c r="AN266" s="3">
        <v>7423040</v>
      </c>
      <c r="AO266" s="3">
        <v>7716017</v>
      </c>
      <c r="AP266" s="3">
        <v>7653719</v>
      </c>
      <c r="AQ266" s="3">
        <v>7539631</v>
      </c>
      <c r="AR266" s="3">
        <v>6241750</v>
      </c>
      <c r="AS266" s="3">
        <v>6412067</v>
      </c>
      <c r="AT266" s="3">
        <v>5451519</v>
      </c>
    </row>
    <row r="267" spans="17:46" x14ac:dyDescent="0.2">
      <c r="Q267" s="2">
        <v>62</v>
      </c>
      <c r="R267" s="1" t="s">
        <v>61</v>
      </c>
      <c r="S267" s="3">
        <v>3417585</v>
      </c>
      <c r="T267" s="3">
        <v>3642482</v>
      </c>
      <c r="U267" s="3">
        <v>3948833</v>
      </c>
      <c r="V267" s="3">
        <v>4072333</v>
      </c>
      <c r="W267" s="3">
        <v>4106383</v>
      </c>
      <c r="X267" s="3">
        <v>4269077</v>
      </c>
      <c r="Y267" s="3">
        <v>4395950</v>
      </c>
      <c r="Z267" s="3">
        <v>4694424</v>
      </c>
      <c r="AA267" s="3">
        <v>4672095</v>
      </c>
      <c r="AB267" s="3">
        <v>4693676</v>
      </c>
      <c r="AC267" s="3">
        <v>5043524</v>
      </c>
      <c r="AD267" s="3">
        <v>5619686</v>
      </c>
      <c r="AE267" s="3">
        <v>4242608</v>
      </c>
      <c r="AF267" s="3">
        <v>3625788</v>
      </c>
      <c r="AG267" s="3">
        <v>3991352</v>
      </c>
      <c r="AH267" s="3">
        <v>4230443</v>
      </c>
      <c r="AI267" s="3">
        <v>4722540</v>
      </c>
      <c r="AJ267" s="3">
        <v>4557013</v>
      </c>
      <c r="AK267" s="3">
        <v>4769938</v>
      </c>
      <c r="AL267" s="3">
        <v>4241662</v>
      </c>
      <c r="AM267" s="3">
        <v>3612587</v>
      </c>
      <c r="AN267" s="3">
        <v>3947554</v>
      </c>
      <c r="AO267" s="3">
        <v>3994994</v>
      </c>
      <c r="AP267" s="3">
        <v>4067670</v>
      </c>
      <c r="AQ267" s="3">
        <v>3830709</v>
      </c>
      <c r="AR267" s="3">
        <v>3866757</v>
      </c>
      <c r="AS267" s="3">
        <v>3796542</v>
      </c>
      <c r="AT267" s="3">
        <v>3786891</v>
      </c>
    </row>
    <row r="268" spans="17:46" x14ac:dyDescent="0.2">
      <c r="Q268" s="2">
        <v>63</v>
      </c>
      <c r="R268" s="1" t="s">
        <v>62</v>
      </c>
      <c r="S268" s="3">
        <v>3249695</v>
      </c>
      <c r="T268" s="3">
        <v>3338312</v>
      </c>
      <c r="U268" s="3">
        <v>3366686</v>
      </c>
      <c r="V268" s="3">
        <v>3491058</v>
      </c>
      <c r="W268" s="3">
        <v>3628403</v>
      </c>
      <c r="X268" s="3">
        <v>3574442</v>
      </c>
      <c r="Y268" s="3">
        <v>3660523</v>
      </c>
      <c r="Z268" s="3">
        <v>3696905</v>
      </c>
      <c r="AA268" s="3">
        <v>3889300</v>
      </c>
      <c r="AB268" s="3">
        <v>4638338</v>
      </c>
      <c r="AC268" s="3">
        <v>4773996</v>
      </c>
      <c r="AD268" s="3">
        <v>4813657</v>
      </c>
      <c r="AE268" s="3">
        <v>4893852</v>
      </c>
      <c r="AF268" s="3">
        <v>4972642</v>
      </c>
      <c r="AG268" s="3">
        <v>5186077</v>
      </c>
      <c r="AH268" s="3">
        <v>5211560</v>
      </c>
      <c r="AI268" s="3">
        <v>5298848</v>
      </c>
      <c r="AJ268" s="3">
        <v>5833888</v>
      </c>
      <c r="AK268" s="3">
        <v>5810179</v>
      </c>
      <c r="AL268" s="3">
        <v>6172222</v>
      </c>
      <c r="AM268" s="3">
        <v>5085318</v>
      </c>
      <c r="AN268" s="3">
        <v>5004955</v>
      </c>
      <c r="AO268" s="3">
        <v>4956175</v>
      </c>
      <c r="AP268" s="3">
        <v>4964227</v>
      </c>
      <c r="AQ268" s="3">
        <v>5017673</v>
      </c>
      <c r="AR268" s="3">
        <v>5028083</v>
      </c>
      <c r="AS268" s="3">
        <v>5123203</v>
      </c>
      <c r="AT268" s="3">
        <v>5792932</v>
      </c>
    </row>
    <row r="269" spans="17:46" x14ac:dyDescent="0.2">
      <c r="Q269" s="2">
        <v>64</v>
      </c>
      <c r="R269" s="1" t="s">
        <v>63</v>
      </c>
      <c r="S269" s="3">
        <v>1899464</v>
      </c>
      <c r="T269" s="3">
        <v>1975588</v>
      </c>
      <c r="U269" s="3">
        <v>2205637</v>
      </c>
      <c r="V269" s="3">
        <v>2292222</v>
      </c>
      <c r="W269" s="3">
        <v>2624183</v>
      </c>
      <c r="X269" s="3">
        <v>2589365</v>
      </c>
      <c r="Y269" s="3">
        <v>2712651</v>
      </c>
      <c r="Z269" s="3">
        <v>2687608</v>
      </c>
      <c r="AA269" s="3">
        <v>2962481</v>
      </c>
      <c r="AB269" s="3">
        <v>4057205</v>
      </c>
      <c r="AC269" s="3">
        <v>4582876</v>
      </c>
      <c r="AD269" s="3">
        <v>4730984</v>
      </c>
      <c r="AE269" s="3">
        <v>4458938</v>
      </c>
      <c r="AF269" s="3">
        <v>4782389</v>
      </c>
      <c r="AG269" s="3">
        <v>4827091</v>
      </c>
      <c r="AH269" s="3">
        <v>4549691</v>
      </c>
      <c r="AI269" s="3">
        <v>5181178</v>
      </c>
      <c r="AJ269" s="3">
        <v>5652708</v>
      </c>
      <c r="AK269" s="3">
        <v>5969095</v>
      </c>
      <c r="AL269" s="3">
        <v>5990850</v>
      </c>
      <c r="AM269" s="3">
        <v>5908450</v>
      </c>
      <c r="AN269" s="3">
        <v>5717080</v>
      </c>
      <c r="AO269" s="3">
        <v>5993756</v>
      </c>
      <c r="AP269" s="3">
        <v>6500770</v>
      </c>
      <c r="AQ269" s="3">
        <v>6696619</v>
      </c>
      <c r="AR269" s="3">
        <v>6746776</v>
      </c>
      <c r="AS269" s="3">
        <v>6708030</v>
      </c>
      <c r="AT269" s="3">
        <v>5954995</v>
      </c>
    </row>
    <row r="270" spans="17:46" x14ac:dyDescent="0.2">
      <c r="Q270" s="2">
        <v>65</v>
      </c>
      <c r="R270" s="1" t="s">
        <v>64</v>
      </c>
      <c r="S270" s="3">
        <v>2015476</v>
      </c>
      <c r="T270" s="3">
        <v>5388439</v>
      </c>
      <c r="U270" s="3">
        <v>6305319</v>
      </c>
      <c r="V270" s="3">
        <v>5525875</v>
      </c>
      <c r="W270" s="3">
        <v>5938919</v>
      </c>
      <c r="X270" s="3">
        <v>6048384</v>
      </c>
      <c r="Y270" s="3">
        <v>3015853</v>
      </c>
      <c r="Z270" s="3">
        <v>2329398</v>
      </c>
      <c r="AA270" s="3">
        <v>2567345</v>
      </c>
      <c r="AB270" s="3">
        <v>2787788</v>
      </c>
      <c r="AC270" s="3">
        <v>4229994</v>
      </c>
      <c r="AD270" s="3">
        <v>9122030</v>
      </c>
      <c r="AE270" s="3">
        <v>8139596</v>
      </c>
      <c r="AF270" s="3">
        <v>7578351</v>
      </c>
      <c r="AG270" s="3">
        <v>7088745</v>
      </c>
      <c r="AH270" s="3">
        <v>6767236</v>
      </c>
      <c r="AI270" s="3">
        <v>7546768</v>
      </c>
      <c r="AJ270" s="3">
        <v>7463675</v>
      </c>
      <c r="AK270" s="3">
        <v>7033122</v>
      </c>
      <c r="AL270" s="3">
        <v>6996492</v>
      </c>
      <c r="AM270" s="3">
        <v>7084867</v>
      </c>
      <c r="AN270" s="3">
        <v>7054385</v>
      </c>
      <c r="AO270" s="3">
        <v>7101709</v>
      </c>
      <c r="AP270" s="3">
        <v>7293783</v>
      </c>
      <c r="AQ270" s="3">
        <v>7941329</v>
      </c>
      <c r="AR270" s="3">
        <v>8325338</v>
      </c>
      <c r="AS270" s="3">
        <v>8234038</v>
      </c>
      <c r="AT270" s="3">
        <v>7652577</v>
      </c>
    </row>
    <row r="271" spans="17:46" x14ac:dyDescent="0.2">
      <c r="Q271" s="2">
        <v>66</v>
      </c>
      <c r="R271" s="1" t="s">
        <v>65</v>
      </c>
      <c r="S271" s="3">
        <v>5013853</v>
      </c>
      <c r="T271" s="3">
        <v>5423761</v>
      </c>
      <c r="U271" s="3">
        <v>5485233</v>
      </c>
      <c r="V271" s="3">
        <v>5334328</v>
      </c>
      <c r="W271" s="3">
        <v>5358918</v>
      </c>
      <c r="X271" s="3">
        <v>5342246</v>
      </c>
      <c r="Y271" s="3">
        <v>5494400</v>
      </c>
      <c r="Z271" s="3">
        <v>5887412</v>
      </c>
      <c r="AA271" s="3">
        <v>6291763</v>
      </c>
      <c r="AB271" s="3">
        <v>6644801</v>
      </c>
      <c r="AC271" s="3">
        <v>7116346</v>
      </c>
      <c r="AD271" s="3">
        <v>7309225</v>
      </c>
      <c r="AE271" s="3">
        <v>7264131</v>
      </c>
      <c r="AF271" s="3">
        <v>7139613</v>
      </c>
      <c r="AG271" s="3">
        <v>6638969</v>
      </c>
      <c r="AH271" s="3">
        <v>6461427</v>
      </c>
      <c r="AI271" s="3">
        <v>6669627</v>
      </c>
      <c r="AJ271" s="3">
        <v>7049160</v>
      </c>
      <c r="AK271" s="3">
        <v>6904438</v>
      </c>
      <c r="AL271" s="3">
        <v>5512842</v>
      </c>
      <c r="AM271" s="3">
        <v>5546907</v>
      </c>
      <c r="AN271" s="3">
        <v>5628779</v>
      </c>
      <c r="AO271" s="3">
        <v>5620431</v>
      </c>
      <c r="AP271" s="3">
        <v>5658434</v>
      </c>
      <c r="AQ271" s="3">
        <v>5846427</v>
      </c>
      <c r="AR271" s="3">
        <v>5657975</v>
      </c>
      <c r="AS271" s="3">
        <v>5513346</v>
      </c>
      <c r="AT271" s="3">
        <v>5770713</v>
      </c>
    </row>
    <row r="272" spans="17:46" x14ac:dyDescent="0.2">
      <c r="Q272" s="2">
        <v>67</v>
      </c>
      <c r="R272" s="1" t="s">
        <v>66</v>
      </c>
      <c r="S272" s="3">
        <v>6332228</v>
      </c>
      <c r="T272" s="3">
        <v>6480472</v>
      </c>
      <c r="U272" s="3">
        <v>6380014</v>
      </c>
      <c r="V272" s="3">
        <v>6255585</v>
      </c>
      <c r="W272" s="3">
        <v>6217110</v>
      </c>
      <c r="X272" s="3">
        <v>6648804</v>
      </c>
      <c r="Y272" s="3">
        <v>6280005</v>
      </c>
      <c r="Z272" s="3">
        <v>6386071</v>
      </c>
      <c r="AA272" s="3">
        <v>6611733</v>
      </c>
      <c r="AB272" s="3">
        <v>6391238</v>
      </c>
      <c r="AC272" s="3">
        <v>7355999</v>
      </c>
      <c r="AD272" s="3">
        <v>7521892</v>
      </c>
      <c r="AE272" s="3">
        <v>7125604</v>
      </c>
      <c r="AF272" s="3">
        <v>7371192</v>
      </c>
      <c r="AG272" s="3">
        <v>7513671</v>
      </c>
      <c r="AH272" s="3">
        <v>7826327</v>
      </c>
      <c r="AI272" s="3">
        <v>8111879</v>
      </c>
      <c r="AJ272" s="3">
        <v>8937989</v>
      </c>
      <c r="AK272" s="3">
        <v>8879005</v>
      </c>
      <c r="AL272" s="3">
        <v>8333423</v>
      </c>
      <c r="AM272" s="3">
        <v>8667257</v>
      </c>
      <c r="AN272" s="3">
        <v>9334958</v>
      </c>
      <c r="AO272" s="3">
        <v>8921411</v>
      </c>
      <c r="AP272" s="3">
        <v>10155481</v>
      </c>
      <c r="AQ272" s="3">
        <v>10507126</v>
      </c>
      <c r="AR272" s="3">
        <v>10709377</v>
      </c>
      <c r="AS272" s="3">
        <v>10975294</v>
      </c>
      <c r="AT272" s="3">
        <v>11371576</v>
      </c>
    </row>
    <row r="273" spans="17:46" x14ac:dyDescent="0.2">
      <c r="Q273" s="2">
        <v>68</v>
      </c>
      <c r="R273" s="1" t="s">
        <v>67</v>
      </c>
      <c r="S273" s="3">
        <v>4448853</v>
      </c>
      <c r="T273" s="3">
        <v>4549703</v>
      </c>
      <c r="U273" s="3">
        <v>4962185</v>
      </c>
      <c r="V273" s="3">
        <v>5623578</v>
      </c>
      <c r="W273" s="3">
        <v>6264426</v>
      </c>
      <c r="X273" s="3">
        <v>1876196</v>
      </c>
      <c r="Y273" s="3">
        <v>1890228</v>
      </c>
      <c r="Z273" s="3">
        <v>2162331</v>
      </c>
      <c r="AA273" s="3">
        <v>3460878</v>
      </c>
      <c r="AB273" s="3">
        <v>4080720</v>
      </c>
      <c r="AC273" s="3">
        <v>3812445</v>
      </c>
      <c r="AD273" s="3">
        <v>3393047</v>
      </c>
      <c r="AE273" s="3">
        <v>3204127</v>
      </c>
      <c r="AF273" s="3">
        <v>3534226</v>
      </c>
      <c r="AG273" s="3">
        <v>3107171</v>
      </c>
      <c r="AH273" s="3">
        <v>4797649</v>
      </c>
      <c r="AI273" s="3">
        <v>3169917</v>
      </c>
      <c r="AJ273" s="3">
        <v>2823762</v>
      </c>
      <c r="AK273" s="3">
        <v>2849793</v>
      </c>
      <c r="AL273" s="3">
        <v>2268781</v>
      </c>
      <c r="AM273" s="3">
        <v>2068779</v>
      </c>
      <c r="AN273" s="3">
        <v>2265689</v>
      </c>
      <c r="AO273" s="3">
        <v>2503709</v>
      </c>
      <c r="AP273" s="3">
        <v>3589527</v>
      </c>
      <c r="AQ273" s="3">
        <v>4046958</v>
      </c>
      <c r="AR273" s="3">
        <v>3917318</v>
      </c>
      <c r="AS273" s="3">
        <v>4045813</v>
      </c>
      <c r="AT273" s="3">
        <v>3930254</v>
      </c>
    </row>
    <row r="274" spans="17:46" x14ac:dyDescent="0.2">
      <c r="Q274" s="2">
        <v>69</v>
      </c>
      <c r="R274" s="1" t="s">
        <v>68</v>
      </c>
      <c r="S274" s="3">
        <v>167640</v>
      </c>
      <c r="T274" s="3">
        <v>165078</v>
      </c>
      <c r="U274" s="3">
        <v>151911</v>
      </c>
      <c r="V274" s="3">
        <v>148872</v>
      </c>
      <c r="W274" s="3">
        <v>150634</v>
      </c>
      <c r="X274" s="3">
        <v>134758</v>
      </c>
      <c r="Y274" s="3">
        <v>141847</v>
      </c>
      <c r="Z274" s="3">
        <v>141662</v>
      </c>
      <c r="AA274" s="3">
        <v>141709</v>
      </c>
      <c r="AB274" s="3">
        <v>0</v>
      </c>
      <c r="AC274" s="3">
        <v>0</v>
      </c>
      <c r="AD274" s="3">
        <v>145988</v>
      </c>
      <c r="AE274" s="3">
        <v>160221</v>
      </c>
      <c r="AF274" s="3">
        <v>166640</v>
      </c>
      <c r="AG274" s="3">
        <v>174369</v>
      </c>
      <c r="AH274" s="3">
        <v>189226</v>
      </c>
      <c r="AI274" s="3">
        <v>184406</v>
      </c>
      <c r="AJ274" s="3">
        <v>183016</v>
      </c>
      <c r="AK274" s="3">
        <v>168556</v>
      </c>
      <c r="AL274" s="3">
        <v>196936</v>
      </c>
      <c r="AM274" s="3">
        <v>208468</v>
      </c>
      <c r="AN274" s="3">
        <v>202620</v>
      </c>
      <c r="AO274" s="3">
        <v>233463</v>
      </c>
      <c r="AP274" s="3">
        <v>216812</v>
      </c>
      <c r="AQ274" s="3">
        <v>240981</v>
      </c>
      <c r="AR274" s="3">
        <v>362922</v>
      </c>
      <c r="AS274" s="3">
        <v>339406</v>
      </c>
      <c r="AT274" s="3">
        <v>357046</v>
      </c>
    </row>
    <row r="275" spans="17:46" x14ac:dyDescent="0.2">
      <c r="Q275" s="2">
        <v>70</v>
      </c>
      <c r="R275" s="1" t="s">
        <v>69</v>
      </c>
      <c r="S275" s="3">
        <v>2920350</v>
      </c>
      <c r="T275" s="3">
        <v>3114317</v>
      </c>
      <c r="U275" s="3">
        <v>3476743</v>
      </c>
      <c r="V275" s="3">
        <v>3276876</v>
      </c>
      <c r="W275" s="3">
        <v>3254569</v>
      </c>
      <c r="X275" s="3">
        <v>3389839</v>
      </c>
      <c r="Y275" s="3">
        <v>3439400</v>
      </c>
      <c r="Z275" s="3">
        <v>3503896</v>
      </c>
      <c r="AA275" s="3">
        <v>4565835</v>
      </c>
      <c r="AB275" s="3">
        <v>5610187</v>
      </c>
      <c r="AC275" s="3">
        <v>6356727</v>
      </c>
      <c r="AD275" s="3">
        <v>6081319</v>
      </c>
      <c r="AE275" s="3">
        <v>5742410</v>
      </c>
      <c r="AF275" s="3">
        <v>5564623</v>
      </c>
      <c r="AG275" s="3">
        <v>5832801</v>
      </c>
      <c r="AH275" s="3">
        <v>6294044</v>
      </c>
      <c r="AI275" s="3">
        <v>6965241</v>
      </c>
      <c r="AJ275" s="3">
        <v>7081291</v>
      </c>
      <c r="AK275" s="3">
        <v>7466633</v>
      </c>
      <c r="AL275" s="3">
        <v>7477414</v>
      </c>
      <c r="AM275" s="3">
        <v>7791668</v>
      </c>
      <c r="AN275" s="3">
        <v>7989560</v>
      </c>
      <c r="AO275" s="3">
        <v>8131081</v>
      </c>
      <c r="AP275" s="3">
        <v>8417017</v>
      </c>
      <c r="AQ275" s="3">
        <v>8428122</v>
      </c>
      <c r="AR275" s="3">
        <v>8315119</v>
      </c>
      <c r="AS275" s="3">
        <v>8321278</v>
      </c>
      <c r="AT275" s="3">
        <v>8326272</v>
      </c>
    </row>
    <row r="276" spans="17:46" x14ac:dyDescent="0.2">
      <c r="Q276" s="2">
        <v>71</v>
      </c>
      <c r="R276" s="1" t="s">
        <v>70</v>
      </c>
      <c r="S276" s="3">
        <v>3977861</v>
      </c>
      <c r="T276" s="3">
        <v>4527414</v>
      </c>
      <c r="U276" s="3">
        <v>4597620</v>
      </c>
      <c r="V276" s="3">
        <v>4656791</v>
      </c>
      <c r="W276" s="3">
        <v>5105412</v>
      </c>
      <c r="X276" s="3">
        <v>5763230</v>
      </c>
      <c r="Y276" s="3">
        <v>5417104</v>
      </c>
      <c r="Z276" s="3">
        <v>5874735</v>
      </c>
      <c r="AA276" s="3">
        <v>6592716</v>
      </c>
      <c r="AB276" s="3">
        <v>6725191</v>
      </c>
      <c r="AC276" s="3">
        <v>6555894</v>
      </c>
      <c r="AD276" s="3">
        <v>6486906</v>
      </c>
      <c r="AE276" s="3">
        <v>6444370</v>
      </c>
      <c r="AF276" s="3">
        <v>6165754</v>
      </c>
      <c r="AG276" s="3">
        <v>6062204</v>
      </c>
      <c r="AH276" s="3">
        <v>5645264</v>
      </c>
      <c r="AI276" s="3">
        <v>5620626</v>
      </c>
      <c r="AJ276" s="3">
        <v>5661182</v>
      </c>
      <c r="AK276" s="3">
        <v>6222394</v>
      </c>
      <c r="AL276" s="3">
        <v>5842984</v>
      </c>
      <c r="AM276" s="3">
        <v>6068739</v>
      </c>
      <c r="AN276" s="3">
        <v>6706054</v>
      </c>
      <c r="AO276" s="3">
        <v>7352604</v>
      </c>
      <c r="AP276" s="3">
        <v>7342684</v>
      </c>
      <c r="AQ276" s="3">
        <v>7384919</v>
      </c>
      <c r="AR276" s="3">
        <v>7274689</v>
      </c>
      <c r="AS276" s="3">
        <v>7372835</v>
      </c>
      <c r="AT276" s="3">
        <v>7530163</v>
      </c>
    </row>
    <row r="277" spans="17:46" x14ac:dyDescent="0.2">
      <c r="Q277" s="2">
        <v>72</v>
      </c>
      <c r="R277" s="1" t="s">
        <v>71</v>
      </c>
      <c r="S277" s="3">
        <v>3276029</v>
      </c>
      <c r="T277" s="3">
        <v>3264780</v>
      </c>
      <c r="U277" s="3">
        <v>3288414</v>
      </c>
      <c r="V277" s="3">
        <v>3315409</v>
      </c>
      <c r="W277" s="3">
        <v>3533369</v>
      </c>
      <c r="X277" s="3">
        <v>4002906</v>
      </c>
      <c r="Y277" s="3">
        <v>4243792</v>
      </c>
      <c r="Z277" s="3">
        <v>4258437</v>
      </c>
      <c r="AA277" s="3">
        <v>4317359</v>
      </c>
      <c r="AB277" s="3">
        <v>4550569</v>
      </c>
      <c r="AC277" s="3">
        <v>4896104</v>
      </c>
      <c r="AD277" s="3">
        <v>4968755</v>
      </c>
      <c r="AE277" s="3">
        <v>4811977</v>
      </c>
      <c r="AF277" s="3">
        <v>4741020</v>
      </c>
      <c r="AG277" s="3">
        <v>4604509</v>
      </c>
      <c r="AH277" s="3">
        <v>4710555</v>
      </c>
      <c r="AI277" s="3">
        <v>5202652</v>
      </c>
      <c r="AJ277" s="3">
        <v>5477303</v>
      </c>
      <c r="AK277" s="3">
        <v>5490220</v>
      </c>
      <c r="AL277" s="3">
        <v>5347939</v>
      </c>
      <c r="AM277" s="3">
        <v>5474254</v>
      </c>
      <c r="AN277" s="3">
        <v>5625342</v>
      </c>
      <c r="AO277" s="3">
        <v>5513564</v>
      </c>
      <c r="AP277" s="3">
        <v>5591292</v>
      </c>
      <c r="AQ277" s="3">
        <v>5731015</v>
      </c>
      <c r="AR277" s="3">
        <v>5873558</v>
      </c>
      <c r="AS277" s="3">
        <v>5555762</v>
      </c>
      <c r="AT277" s="3">
        <v>5525001</v>
      </c>
    </row>
    <row r="278" spans="17:46" x14ac:dyDescent="0.2">
      <c r="Q278" s="2">
        <v>73</v>
      </c>
      <c r="R278" s="1" t="s">
        <v>72</v>
      </c>
      <c r="S278" s="3">
        <v>4086955</v>
      </c>
      <c r="T278" s="3">
        <v>4453545</v>
      </c>
      <c r="U278" s="3">
        <v>4633353</v>
      </c>
      <c r="V278" s="3">
        <v>4540121</v>
      </c>
      <c r="W278" s="3">
        <v>5044313</v>
      </c>
      <c r="X278" s="3">
        <v>5429811</v>
      </c>
      <c r="Y278" s="3">
        <v>3685645</v>
      </c>
      <c r="Z278" s="3">
        <v>3674532</v>
      </c>
      <c r="AA278" s="3">
        <v>3609184</v>
      </c>
      <c r="AB278" s="3">
        <v>3683107</v>
      </c>
      <c r="AC278" s="3">
        <v>3721296</v>
      </c>
      <c r="AD278" s="3">
        <v>3933889</v>
      </c>
      <c r="AE278" s="3">
        <v>3619339</v>
      </c>
      <c r="AF278" s="3">
        <v>3716608</v>
      </c>
      <c r="AG278" s="3">
        <v>3857824</v>
      </c>
      <c r="AH278" s="3">
        <v>4869663</v>
      </c>
      <c r="AI278" s="3">
        <v>5127537</v>
      </c>
      <c r="AJ278" s="3">
        <v>5348626</v>
      </c>
      <c r="AK278" s="3">
        <v>5267538</v>
      </c>
      <c r="AL278" s="3">
        <v>4345567</v>
      </c>
      <c r="AM278" s="3">
        <v>4783003</v>
      </c>
      <c r="AN278" s="3">
        <v>4471492</v>
      </c>
      <c r="AO278" s="3">
        <v>3804902</v>
      </c>
      <c r="AP278" s="3">
        <v>4127100</v>
      </c>
      <c r="AQ278" s="3">
        <v>3998554</v>
      </c>
      <c r="AR278" s="3">
        <v>4038002</v>
      </c>
      <c r="AS278" s="3">
        <v>4084702</v>
      </c>
      <c r="AT278" s="3">
        <v>4309677</v>
      </c>
    </row>
    <row r="279" spans="17:46" x14ac:dyDescent="0.2">
      <c r="Q279" s="2">
        <v>74</v>
      </c>
      <c r="R279" s="1" t="s">
        <v>73</v>
      </c>
      <c r="S279" s="3">
        <v>2343483</v>
      </c>
      <c r="T279" s="3">
        <v>2420874</v>
      </c>
      <c r="U279" s="3">
        <v>2178874</v>
      </c>
      <c r="V279" s="3">
        <v>1571272</v>
      </c>
      <c r="W279" s="3">
        <v>1931368</v>
      </c>
      <c r="X279" s="3">
        <v>1987329</v>
      </c>
      <c r="Y279" s="3">
        <v>2330446</v>
      </c>
      <c r="Z279" s="3">
        <v>2354083</v>
      </c>
      <c r="AA279" s="3">
        <v>2495326</v>
      </c>
      <c r="AB279" s="3">
        <v>2611058</v>
      </c>
      <c r="AC279" s="3">
        <v>2917143</v>
      </c>
      <c r="AD279" s="3">
        <v>2911584</v>
      </c>
      <c r="AE279" s="3">
        <v>3024147</v>
      </c>
      <c r="AF279" s="3">
        <v>3000205</v>
      </c>
      <c r="AG279" s="3">
        <v>3147493</v>
      </c>
      <c r="AH279" s="3">
        <v>3213699</v>
      </c>
      <c r="AI279" s="3">
        <v>3277204</v>
      </c>
      <c r="AJ279" s="3">
        <v>3225462</v>
      </c>
      <c r="AK279" s="3">
        <v>4245162</v>
      </c>
      <c r="AL279" s="3">
        <v>4231896</v>
      </c>
      <c r="AM279" s="3">
        <v>4286699</v>
      </c>
      <c r="AN279" s="3">
        <v>4432790</v>
      </c>
      <c r="AO279" s="3">
        <v>4680759</v>
      </c>
      <c r="AP279" s="3">
        <v>4635234</v>
      </c>
      <c r="AQ279" s="3">
        <v>4213082</v>
      </c>
      <c r="AR279" s="3">
        <v>4197950</v>
      </c>
      <c r="AS279" s="3">
        <v>4323187</v>
      </c>
      <c r="AT279" s="3">
        <v>4473712</v>
      </c>
    </row>
    <row r="280" spans="17:46" x14ac:dyDescent="0.2">
      <c r="Q280" s="2">
        <v>75</v>
      </c>
      <c r="R280" s="1" t="s">
        <v>74</v>
      </c>
      <c r="S280" s="3">
        <v>1775288</v>
      </c>
      <c r="T280" s="3">
        <v>1780756</v>
      </c>
      <c r="U280" s="3">
        <v>1775288</v>
      </c>
      <c r="V280" s="3">
        <v>2161915</v>
      </c>
      <c r="W280" s="3">
        <v>2143109</v>
      </c>
      <c r="X280" s="3">
        <v>2240548</v>
      </c>
      <c r="Y280" s="3">
        <v>2135864</v>
      </c>
      <c r="Z280" s="3">
        <v>2144096</v>
      </c>
      <c r="AA280" s="3">
        <v>2220475</v>
      </c>
      <c r="AB280" s="3">
        <v>2193147</v>
      </c>
      <c r="AC280" s="3">
        <v>2254433</v>
      </c>
      <c r="AD280" s="3">
        <v>2254433</v>
      </c>
      <c r="AE280" s="3">
        <v>2629740</v>
      </c>
      <c r="AF280" s="3">
        <v>2651704</v>
      </c>
      <c r="AG280" s="3">
        <v>2740973</v>
      </c>
      <c r="AH280" s="3">
        <v>2394564</v>
      </c>
      <c r="AI280" s="3">
        <v>2221643</v>
      </c>
      <c r="AJ280" s="3">
        <v>2162983</v>
      </c>
      <c r="AK280" s="3">
        <v>2127120</v>
      </c>
      <c r="AL280" s="3">
        <v>2048365</v>
      </c>
      <c r="AM280" s="3">
        <v>1951280</v>
      </c>
      <c r="AN280" s="3">
        <v>1681947</v>
      </c>
      <c r="AO280" s="3">
        <v>1262351</v>
      </c>
      <c r="AP280" s="3">
        <v>1582140</v>
      </c>
      <c r="AQ280" s="3">
        <v>2184394</v>
      </c>
      <c r="AR280" s="3">
        <v>2900310</v>
      </c>
      <c r="AS280" s="3">
        <v>3011632</v>
      </c>
      <c r="AT280" s="3">
        <v>3295981</v>
      </c>
    </row>
    <row r="281" spans="17:46" x14ac:dyDescent="0.2">
      <c r="Q281" s="2">
        <v>76</v>
      </c>
      <c r="R281" s="1" t="s">
        <v>75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429930</v>
      </c>
      <c r="Y281" s="3">
        <v>2270910</v>
      </c>
      <c r="Z281" s="3">
        <v>2344213</v>
      </c>
      <c r="AA281" s="3">
        <v>1846640</v>
      </c>
      <c r="AB281" s="3">
        <v>2831434</v>
      </c>
      <c r="AC281" s="3">
        <v>2916258</v>
      </c>
      <c r="AD281" s="3">
        <v>2863923</v>
      </c>
      <c r="AE281" s="3">
        <v>2827623</v>
      </c>
      <c r="AF281" s="3">
        <v>1149392</v>
      </c>
      <c r="AG281" s="3">
        <v>1181459</v>
      </c>
      <c r="AH281" s="3">
        <v>3080765</v>
      </c>
      <c r="AI281" s="3">
        <v>4214880</v>
      </c>
      <c r="AJ281" s="3">
        <v>4713262</v>
      </c>
      <c r="AK281" s="3">
        <v>5266746</v>
      </c>
      <c r="AL281" s="3">
        <v>5793608</v>
      </c>
      <c r="AM281" s="3">
        <v>5492496</v>
      </c>
      <c r="AN281" s="3">
        <v>5140064</v>
      </c>
      <c r="AO281" s="3">
        <v>4869607</v>
      </c>
      <c r="AP281" s="3">
        <v>4675995</v>
      </c>
      <c r="AQ281" s="3">
        <v>4624889</v>
      </c>
      <c r="AR281" s="3">
        <v>4321492</v>
      </c>
      <c r="AS281" s="3">
        <v>4278473</v>
      </c>
      <c r="AT281" s="3">
        <v>3131381</v>
      </c>
    </row>
    <row r="282" spans="17:46" x14ac:dyDescent="0.2">
      <c r="Q282" s="2">
        <v>77</v>
      </c>
      <c r="R282" s="1" t="s">
        <v>76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</row>
    <row r="283" spans="17:46" x14ac:dyDescent="0.2">
      <c r="Q283" s="2">
        <v>78</v>
      </c>
      <c r="R283" s="1" t="s">
        <v>77</v>
      </c>
      <c r="S283" s="3">
        <v>1389793</v>
      </c>
      <c r="T283" s="3">
        <v>1466582</v>
      </c>
      <c r="U283" s="3">
        <v>1658421</v>
      </c>
      <c r="V283" s="3">
        <v>1895479</v>
      </c>
      <c r="W283" s="3">
        <v>1925079</v>
      </c>
      <c r="X283" s="3">
        <v>1987206</v>
      </c>
      <c r="Y283" s="3">
        <v>2357440</v>
      </c>
      <c r="Z283" s="3">
        <v>2957474</v>
      </c>
      <c r="AA283" s="3">
        <v>3387079</v>
      </c>
      <c r="AB283" s="3">
        <v>3529590</v>
      </c>
      <c r="AC283" s="3">
        <v>3460381</v>
      </c>
      <c r="AD283" s="3">
        <v>3827813</v>
      </c>
      <c r="AE283" s="3">
        <v>3856023</v>
      </c>
      <c r="AF283" s="3">
        <v>3853927</v>
      </c>
      <c r="AG283" s="3">
        <v>4034115</v>
      </c>
      <c r="AH283" s="3">
        <v>4258871</v>
      </c>
      <c r="AI283" s="3">
        <v>4314383</v>
      </c>
      <c r="AJ283" s="3">
        <v>4304227</v>
      </c>
      <c r="AK283" s="3">
        <v>4249460</v>
      </c>
      <c r="AL283" s="3">
        <v>4344453</v>
      </c>
      <c r="AM283" s="3">
        <v>4301110</v>
      </c>
      <c r="AN283" s="3">
        <v>4347792</v>
      </c>
      <c r="AO283" s="3">
        <v>4459294</v>
      </c>
      <c r="AP283" s="3">
        <v>4296323</v>
      </c>
      <c r="AQ283" s="3">
        <v>4434796</v>
      </c>
      <c r="AR283" s="3">
        <v>4515876</v>
      </c>
      <c r="AS283" s="3">
        <v>4542566</v>
      </c>
      <c r="AT283" s="3">
        <v>4873522</v>
      </c>
    </row>
    <row r="284" spans="17:46" x14ac:dyDescent="0.2">
      <c r="Q284" s="2">
        <v>79</v>
      </c>
      <c r="R284" s="1" t="s">
        <v>78</v>
      </c>
      <c r="S284" s="3">
        <v>2491571</v>
      </c>
      <c r="T284" s="3">
        <v>2564125</v>
      </c>
      <c r="U284" s="3">
        <v>2619471</v>
      </c>
      <c r="V284" s="3">
        <v>2635187</v>
      </c>
      <c r="W284" s="3">
        <v>2634796</v>
      </c>
      <c r="X284" s="3">
        <v>2716962</v>
      </c>
      <c r="Y284" s="3">
        <v>2753719</v>
      </c>
      <c r="Z284" s="3">
        <v>2853048</v>
      </c>
      <c r="AA284" s="3">
        <v>3107138</v>
      </c>
      <c r="AB284" s="3">
        <v>3391363</v>
      </c>
      <c r="AC284" s="3">
        <v>3795427</v>
      </c>
      <c r="AD284" s="3">
        <v>3765794</v>
      </c>
      <c r="AE284" s="3">
        <v>3766912</v>
      </c>
      <c r="AF284" s="3">
        <v>3878750</v>
      </c>
      <c r="AG284" s="3">
        <v>3880862</v>
      </c>
      <c r="AH284" s="3">
        <v>3922291</v>
      </c>
      <c r="AI284" s="3">
        <v>3886874</v>
      </c>
      <c r="AJ284" s="3">
        <v>3880266</v>
      </c>
      <c r="AK284" s="3">
        <v>4027324</v>
      </c>
      <c r="AL284" s="3">
        <v>4147783</v>
      </c>
      <c r="AM284" s="3">
        <v>4122787</v>
      </c>
      <c r="AN284" s="3">
        <v>4138143</v>
      </c>
      <c r="AO284" s="3">
        <v>4383233</v>
      </c>
      <c r="AP284" s="3">
        <v>4348076</v>
      </c>
      <c r="AQ284" s="3">
        <v>3860344</v>
      </c>
      <c r="AR284" s="3">
        <v>4330187</v>
      </c>
      <c r="AS284" s="3">
        <v>4387678</v>
      </c>
      <c r="AT284" s="3">
        <v>4374959</v>
      </c>
    </row>
    <row r="285" spans="17:46" x14ac:dyDescent="0.2">
      <c r="Q285" s="2">
        <v>80</v>
      </c>
      <c r="R285" s="1" t="s">
        <v>79</v>
      </c>
      <c r="S285" s="3">
        <v>5402281</v>
      </c>
      <c r="T285" s="3">
        <v>5388633</v>
      </c>
      <c r="U285" s="3">
        <v>4861100</v>
      </c>
      <c r="V285" s="3">
        <v>4705926</v>
      </c>
      <c r="W285" s="3">
        <v>4385059</v>
      </c>
      <c r="X285" s="3">
        <v>3871725</v>
      </c>
      <c r="Y285" s="3">
        <v>3623587</v>
      </c>
      <c r="Z285" s="3">
        <v>3733964</v>
      </c>
      <c r="AA285" s="3">
        <v>3905914</v>
      </c>
      <c r="AB285" s="3">
        <v>4104569</v>
      </c>
      <c r="AC285" s="3">
        <v>4326473</v>
      </c>
      <c r="AD285" s="3">
        <v>4778848</v>
      </c>
      <c r="AE285" s="3">
        <v>4790926</v>
      </c>
      <c r="AF285" s="3">
        <v>5018760</v>
      </c>
      <c r="AG285" s="3">
        <v>4718873</v>
      </c>
      <c r="AH285" s="3">
        <v>4733365</v>
      </c>
      <c r="AI285" s="3">
        <v>4728422</v>
      </c>
      <c r="AJ285" s="3">
        <v>4746163</v>
      </c>
      <c r="AK285" s="3">
        <v>4677823</v>
      </c>
      <c r="AL285" s="3">
        <v>4079746</v>
      </c>
      <c r="AM285" s="3">
        <v>4474007</v>
      </c>
      <c r="AN285" s="3">
        <v>4688199</v>
      </c>
      <c r="AO285" s="3">
        <v>4771466</v>
      </c>
      <c r="AP285" s="3">
        <v>4640812</v>
      </c>
      <c r="AQ285" s="3">
        <v>5249978</v>
      </c>
      <c r="AR285" s="3">
        <v>5635105</v>
      </c>
      <c r="AS285" s="3">
        <v>5563828</v>
      </c>
      <c r="AT285" s="3">
        <v>4947612</v>
      </c>
    </row>
    <row r="286" spans="17:46" x14ac:dyDescent="0.2">
      <c r="Q286" s="2">
        <v>81</v>
      </c>
      <c r="R286" s="1" t="s">
        <v>80</v>
      </c>
      <c r="S286" s="3">
        <v>3179813</v>
      </c>
      <c r="T286" s="3">
        <v>3318811</v>
      </c>
      <c r="U286" s="3">
        <v>3323131</v>
      </c>
      <c r="V286" s="3">
        <v>3419616</v>
      </c>
      <c r="W286" s="3">
        <v>3529858</v>
      </c>
      <c r="X286" s="3">
        <v>3332393</v>
      </c>
      <c r="Y286" s="3">
        <v>3343704</v>
      </c>
      <c r="Z286" s="3">
        <v>3466477</v>
      </c>
      <c r="AA286" s="3">
        <v>3608657</v>
      </c>
      <c r="AB286" s="3">
        <v>4044678</v>
      </c>
      <c r="AC286" s="3">
        <v>4118502</v>
      </c>
      <c r="AD286" s="3">
        <v>3942219</v>
      </c>
      <c r="AE286" s="3">
        <v>3578050</v>
      </c>
      <c r="AF286" s="3">
        <v>3118336</v>
      </c>
      <c r="AG286" s="3">
        <v>2723619</v>
      </c>
      <c r="AH286" s="3">
        <v>2989137</v>
      </c>
      <c r="AI286" s="3">
        <v>3165411</v>
      </c>
      <c r="AJ286" s="3">
        <v>3071959</v>
      </c>
      <c r="AK286" s="3">
        <v>2834915</v>
      </c>
      <c r="AL286" s="3">
        <v>2752678</v>
      </c>
      <c r="AM286" s="3">
        <v>2704365</v>
      </c>
      <c r="AN286" s="3">
        <v>2737560</v>
      </c>
      <c r="AO286" s="3">
        <v>2893684</v>
      </c>
      <c r="AP286" s="3">
        <v>3088917</v>
      </c>
      <c r="AQ286" s="3">
        <v>3144942</v>
      </c>
      <c r="AR286" s="3">
        <v>3231346</v>
      </c>
      <c r="AS286" s="3">
        <v>3254810</v>
      </c>
      <c r="AT286" s="3">
        <v>3022559</v>
      </c>
    </row>
    <row r="287" spans="17:46" x14ac:dyDescent="0.2">
      <c r="Q287" s="2">
        <v>82</v>
      </c>
      <c r="R287" s="1" t="s">
        <v>81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</row>
    <row r="288" spans="17:46" x14ac:dyDescent="0.2">
      <c r="Q288" s="2">
        <v>83</v>
      </c>
      <c r="R288" s="1" t="s">
        <v>82</v>
      </c>
      <c r="S288" s="3">
        <v>2004370</v>
      </c>
      <c r="T288" s="3">
        <v>2085923</v>
      </c>
      <c r="U288" s="3">
        <v>2049585</v>
      </c>
      <c r="V288" s="3">
        <v>2201284</v>
      </c>
      <c r="W288" s="3">
        <v>2318678</v>
      </c>
      <c r="X288" s="3">
        <v>2285921</v>
      </c>
      <c r="Y288" s="3">
        <v>1943408</v>
      </c>
      <c r="Z288" s="3">
        <v>2228936</v>
      </c>
      <c r="AA288" s="3">
        <v>2305347</v>
      </c>
      <c r="AB288" s="3">
        <v>2430319</v>
      </c>
      <c r="AC288" s="3">
        <v>3224311</v>
      </c>
      <c r="AD288" s="3">
        <v>3516407</v>
      </c>
      <c r="AE288" s="3">
        <v>3194013</v>
      </c>
      <c r="AF288" s="3">
        <v>3403124</v>
      </c>
      <c r="AG288" s="3">
        <v>3340332</v>
      </c>
      <c r="AH288" s="3">
        <v>3404811</v>
      </c>
      <c r="AI288" s="3">
        <v>3303289</v>
      </c>
      <c r="AJ288" s="3">
        <v>4029473</v>
      </c>
      <c r="AK288" s="3">
        <v>3851542</v>
      </c>
      <c r="AL288" s="3">
        <v>3767610</v>
      </c>
      <c r="AM288" s="3">
        <v>3625641</v>
      </c>
      <c r="AN288" s="3">
        <v>2908544</v>
      </c>
      <c r="AO288" s="3">
        <v>3484300</v>
      </c>
      <c r="AP288" s="3">
        <v>3286482</v>
      </c>
      <c r="AQ288" s="3">
        <v>3156078</v>
      </c>
      <c r="AR288" s="3">
        <v>2895400</v>
      </c>
      <c r="AS288" s="3">
        <v>2538970</v>
      </c>
      <c r="AT288" s="3">
        <v>2483944</v>
      </c>
    </row>
    <row r="289" spans="17:46" x14ac:dyDescent="0.2">
      <c r="Q289" s="2">
        <v>84</v>
      </c>
      <c r="R289" s="1" t="s">
        <v>83</v>
      </c>
      <c r="S289" s="3">
        <v>3551264</v>
      </c>
      <c r="T289" s="3">
        <v>3670297</v>
      </c>
      <c r="U289" s="3">
        <v>3495308</v>
      </c>
      <c r="V289" s="3">
        <v>3831027</v>
      </c>
      <c r="W289" s="3">
        <v>2281964</v>
      </c>
      <c r="X289" s="3">
        <v>4167085</v>
      </c>
      <c r="Y289" s="3">
        <v>4052697</v>
      </c>
      <c r="Z289" s="3">
        <v>4112863</v>
      </c>
      <c r="AA289" s="3">
        <v>1991512</v>
      </c>
      <c r="AB289" s="3">
        <v>2657444</v>
      </c>
      <c r="AC289" s="3">
        <v>3969233</v>
      </c>
      <c r="AD289" s="3">
        <v>4267189</v>
      </c>
      <c r="AE289" s="3">
        <v>4405581</v>
      </c>
      <c r="AF289" s="3">
        <v>4020903</v>
      </c>
      <c r="AG289" s="3">
        <v>3987745</v>
      </c>
      <c r="AH289" s="3">
        <v>3691321</v>
      </c>
      <c r="AI289" s="3">
        <v>3886759</v>
      </c>
      <c r="AJ289" s="3">
        <v>3891240</v>
      </c>
      <c r="AK289" s="3">
        <v>4067144</v>
      </c>
      <c r="AL289" s="3">
        <v>4229611</v>
      </c>
      <c r="AM289" s="3">
        <v>4124518</v>
      </c>
      <c r="AN289" s="3">
        <v>4075039</v>
      </c>
      <c r="AO289" s="3">
        <v>4095511</v>
      </c>
      <c r="AP289" s="3">
        <v>4283153</v>
      </c>
      <c r="AQ289" s="3">
        <v>4153604</v>
      </c>
      <c r="AR289" s="3">
        <v>4102027</v>
      </c>
      <c r="AS289" s="3">
        <v>3909845</v>
      </c>
      <c r="AT289" s="3">
        <v>3694085</v>
      </c>
    </row>
    <row r="290" spans="17:46" x14ac:dyDescent="0.2">
      <c r="Q290" s="2">
        <v>85</v>
      </c>
      <c r="R290" s="1" t="s">
        <v>84</v>
      </c>
      <c r="S290" s="3">
        <v>2056176</v>
      </c>
      <c r="T290" s="3">
        <v>1973753</v>
      </c>
      <c r="U290" s="3">
        <v>1832104</v>
      </c>
      <c r="V290" s="3">
        <v>1830262</v>
      </c>
      <c r="W290" s="3">
        <v>1837334</v>
      </c>
      <c r="X290" s="3">
        <v>2092956</v>
      </c>
      <c r="Y290" s="3">
        <v>2672168</v>
      </c>
      <c r="Z290" s="3">
        <v>3091537</v>
      </c>
      <c r="AA290" s="3">
        <v>3526687</v>
      </c>
      <c r="AB290" s="3">
        <v>3926500</v>
      </c>
      <c r="AC290" s="3">
        <v>4011383</v>
      </c>
      <c r="AD290" s="3">
        <v>4168407</v>
      </c>
      <c r="AE290" s="3">
        <v>4275239</v>
      </c>
      <c r="AF290" s="3">
        <v>4140005</v>
      </c>
      <c r="AG290" s="3">
        <v>4233688</v>
      </c>
      <c r="AH290" s="3">
        <v>4403697</v>
      </c>
      <c r="AI290" s="3">
        <v>4585573</v>
      </c>
      <c r="AJ290" s="3">
        <v>5171531</v>
      </c>
      <c r="AK290" s="3">
        <v>5579058</v>
      </c>
      <c r="AL290" s="3">
        <v>5519747</v>
      </c>
      <c r="AM290" s="3">
        <v>5148161</v>
      </c>
      <c r="AN290" s="3">
        <v>5109798</v>
      </c>
      <c r="AO290" s="3">
        <v>5065606</v>
      </c>
      <c r="AP290" s="3">
        <v>5320459</v>
      </c>
      <c r="AQ290" s="3">
        <v>5547601</v>
      </c>
      <c r="AR290" s="3">
        <v>5443643</v>
      </c>
      <c r="AS290" s="3">
        <v>5396521</v>
      </c>
      <c r="AT290" s="3">
        <v>5758484</v>
      </c>
    </row>
    <row r="291" spans="17:46" x14ac:dyDescent="0.2">
      <c r="Q291" s="2">
        <v>86</v>
      </c>
      <c r="R291" s="1" t="s">
        <v>85</v>
      </c>
      <c r="S291" s="3">
        <v>1578027</v>
      </c>
      <c r="T291" s="3">
        <v>1435903</v>
      </c>
      <c r="U291" s="3">
        <v>1372354</v>
      </c>
      <c r="V291" s="3">
        <v>1274818</v>
      </c>
      <c r="W291" s="3">
        <v>1237840</v>
      </c>
      <c r="X291" s="3">
        <v>1273298</v>
      </c>
      <c r="Y291" s="3">
        <v>1324368</v>
      </c>
      <c r="Z291" s="3">
        <v>1811214</v>
      </c>
      <c r="AA291" s="3">
        <v>1895553</v>
      </c>
      <c r="AB291" s="3">
        <v>2479707</v>
      </c>
      <c r="AC291" s="3">
        <v>2729905</v>
      </c>
      <c r="AD291" s="3">
        <v>2894988</v>
      </c>
      <c r="AE291" s="3">
        <v>2886737</v>
      </c>
      <c r="AF291" s="3">
        <v>2865977</v>
      </c>
      <c r="AG291" s="3">
        <v>3064602</v>
      </c>
      <c r="AH291" s="3">
        <v>2968482</v>
      </c>
      <c r="AI291" s="3">
        <v>3057922</v>
      </c>
      <c r="AJ291" s="3">
        <v>3110860</v>
      </c>
      <c r="AK291" s="3">
        <v>3196259</v>
      </c>
      <c r="AL291" s="3">
        <v>3297996</v>
      </c>
      <c r="AM291" s="3">
        <v>3342628</v>
      </c>
      <c r="AN291" s="3">
        <v>3143503</v>
      </c>
      <c r="AO291" s="3">
        <v>3019513</v>
      </c>
      <c r="AP291" s="3">
        <v>3035892</v>
      </c>
      <c r="AQ291" s="3">
        <v>3035130</v>
      </c>
      <c r="AR291" s="3">
        <v>3071975</v>
      </c>
      <c r="AS291" s="3">
        <v>3236288</v>
      </c>
      <c r="AT291" s="3">
        <v>3149912</v>
      </c>
    </row>
    <row r="292" spans="17:46" x14ac:dyDescent="0.2">
      <c r="Q292" s="2">
        <v>87</v>
      </c>
      <c r="R292" s="1" t="s">
        <v>86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</row>
    <row r="293" spans="17:46" x14ac:dyDescent="0.2">
      <c r="Q293" s="2">
        <v>88</v>
      </c>
      <c r="R293" s="1" t="s">
        <v>87</v>
      </c>
      <c r="S293" s="3">
        <v>2039227</v>
      </c>
      <c r="T293" s="3">
        <v>1896643</v>
      </c>
      <c r="U293" s="3">
        <v>1882311</v>
      </c>
      <c r="V293" s="3">
        <v>2149377</v>
      </c>
      <c r="W293" s="3">
        <v>2453926</v>
      </c>
      <c r="X293" s="3">
        <v>2564780</v>
      </c>
      <c r="Y293" s="3">
        <v>2604995</v>
      </c>
      <c r="Z293" s="3">
        <v>2628729</v>
      </c>
      <c r="AA293" s="3">
        <v>2728225</v>
      </c>
      <c r="AB293" s="3">
        <v>2782197</v>
      </c>
      <c r="AC293" s="3">
        <v>3073187</v>
      </c>
      <c r="AD293" s="3">
        <v>2777068</v>
      </c>
      <c r="AE293" s="3">
        <v>2709159</v>
      </c>
      <c r="AF293" s="3">
        <v>2755808</v>
      </c>
      <c r="AG293" s="3">
        <v>2839168</v>
      </c>
      <c r="AH293" s="3">
        <v>2799667</v>
      </c>
      <c r="AI293" s="3">
        <v>2826503</v>
      </c>
      <c r="AJ293" s="3">
        <v>2849936</v>
      </c>
      <c r="AK293" s="3">
        <v>2951858</v>
      </c>
      <c r="AL293" s="3">
        <v>2933999</v>
      </c>
      <c r="AM293" s="3">
        <v>3020698</v>
      </c>
      <c r="AN293" s="3">
        <v>2979061</v>
      </c>
      <c r="AO293" s="3">
        <v>3135115</v>
      </c>
      <c r="AP293" s="3">
        <v>3142300</v>
      </c>
      <c r="AQ293" s="3">
        <v>3091170</v>
      </c>
      <c r="AR293" s="3">
        <v>3143167</v>
      </c>
      <c r="AS293" s="3">
        <v>3191889</v>
      </c>
      <c r="AT293" s="3">
        <v>3241898</v>
      </c>
    </row>
    <row r="294" spans="17:46" x14ac:dyDescent="0.2">
      <c r="Q294" s="2">
        <v>89</v>
      </c>
      <c r="R294" s="1" t="s">
        <v>88</v>
      </c>
      <c r="S294" s="3">
        <v>1164785</v>
      </c>
      <c r="T294" s="3">
        <v>1167614</v>
      </c>
      <c r="U294" s="3">
        <v>1366139</v>
      </c>
      <c r="V294" s="3">
        <v>1516015</v>
      </c>
      <c r="W294" s="3">
        <v>1315198</v>
      </c>
      <c r="X294" s="3">
        <v>1395506</v>
      </c>
      <c r="Y294" s="3">
        <v>1463248</v>
      </c>
      <c r="Z294" s="3">
        <v>1530654</v>
      </c>
      <c r="AA294" s="3">
        <v>1569542</v>
      </c>
      <c r="AB294" s="3">
        <v>1579377</v>
      </c>
      <c r="AC294" s="3">
        <v>1607779</v>
      </c>
      <c r="AD294" s="3">
        <v>2907408</v>
      </c>
      <c r="AE294" s="3">
        <v>2933915</v>
      </c>
      <c r="AF294" s="3">
        <v>3788808</v>
      </c>
      <c r="AG294" s="3">
        <v>3844300</v>
      </c>
      <c r="AH294" s="3">
        <v>3947489</v>
      </c>
      <c r="AI294" s="3">
        <v>3941711</v>
      </c>
      <c r="AJ294" s="3">
        <v>3756373</v>
      </c>
      <c r="AK294" s="3">
        <v>3774042</v>
      </c>
      <c r="AL294" s="3">
        <v>3836026</v>
      </c>
      <c r="AM294" s="3">
        <v>3754062</v>
      </c>
      <c r="AN294" s="3">
        <v>3954676</v>
      </c>
      <c r="AO294" s="3">
        <v>3995334</v>
      </c>
      <c r="AP294" s="3">
        <v>3849273</v>
      </c>
      <c r="AQ294" s="3">
        <v>4074038</v>
      </c>
      <c r="AR294" s="3">
        <v>4193720</v>
      </c>
      <c r="AS294" s="3">
        <v>4294598</v>
      </c>
      <c r="AT294" s="3">
        <v>3227245</v>
      </c>
    </row>
    <row r="295" spans="17:46" x14ac:dyDescent="0.2">
      <c r="Q295" s="2">
        <v>90</v>
      </c>
      <c r="R295" s="1" t="s">
        <v>89</v>
      </c>
      <c r="S295" s="3">
        <v>4780631</v>
      </c>
      <c r="T295" s="3">
        <v>4598687</v>
      </c>
      <c r="U295" s="3">
        <v>4431497</v>
      </c>
      <c r="V295" s="3">
        <v>4836478</v>
      </c>
      <c r="W295" s="3">
        <v>4921580</v>
      </c>
      <c r="X295" s="3">
        <v>4161709</v>
      </c>
      <c r="Y295" s="3">
        <v>4073329</v>
      </c>
      <c r="Z295" s="3">
        <v>4016698</v>
      </c>
      <c r="AA295" s="3">
        <v>4567575</v>
      </c>
      <c r="AB295" s="3">
        <v>4752463</v>
      </c>
      <c r="AC295" s="3">
        <v>4660968</v>
      </c>
      <c r="AD295" s="3">
        <v>4922649</v>
      </c>
      <c r="AE295" s="3">
        <v>5041756</v>
      </c>
      <c r="AF295" s="3">
        <v>5195338</v>
      </c>
      <c r="AG295" s="3">
        <v>5288760</v>
      </c>
      <c r="AH295" s="3">
        <v>5478990</v>
      </c>
      <c r="AI295" s="3">
        <v>5909540</v>
      </c>
      <c r="AJ295" s="3">
        <v>5868655</v>
      </c>
      <c r="AK295" s="3">
        <v>5921717</v>
      </c>
      <c r="AL295" s="3">
        <v>5740713</v>
      </c>
      <c r="AM295" s="3">
        <v>5621105</v>
      </c>
      <c r="AN295" s="3">
        <v>5165768</v>
      </c>
      <c r="AO295" s="3">
        <v>5139732</v>
      </c>
      <c r="AP295" s="3">
        <v>5009313</v>
      </c>
      <c r="AQ295" s="3">
        <v>5036846</v>
      </c>
      <c r="AR295" s="3">
        <v>6010805</v>
      </c>
      <c r="AS295" s="3">
        <v>6087033</v>
      </c>
      <c r="AT295" s="3">
        <v>6151847</v>
      </c>
    </row>
    <row r="296" spans="17:46" x14ac:dyDescent="0.2">
      <c r="Q296" s="2">
        <v>91</v>
      </c>
      <c r="R296" s="1" t="s">
        <v>90</v>
      </c>
      <c r="S296" s="3">
        <v>1340097</v>
      </c>
      <c r="T296" s="3">
        <v>1354186</v>
      </c>
      <c r="U296" s="3">
        <v>2181261</v>
      </c>
      <c r="V296" s="3">
        <v>2275903</v>
      </c>
      <c r="W296" s="3">
        <v>2255204</v>
      </c>
      <c r="X296" s="3">
        <v>2044622</v>
      </c>
      <c r="Y296" s="3">
        <v>2351665</v>
      </c>
      <c r="Z296" s="3">
        <v>2498086</v>
      </c>
      <c r="AA296" s="3">
        <v>2674301</v>
      </c>
      <c r="AB296" s="3">
        <v>2651913</v>
      </c>
      <c r="AC296" s="3">
        <v>2635648</v>
      </c>
      <c r="AD296" s="3">
        <v>2815199</v>
      </c>
      <c r="AE296" s="3">
        <v>3038871</v>
      </c>
      <c r="AF296" s="3">
        <v>3146194</v>
      </c>
      <c r="AG296" s="3">
        <v>3283451</v>
      </c>
      <c r="AH296" s="3">
        <v>3111876</v>
      </c>
      <c r="AI296" s="3">
        <v>3154820</v>
      </c>
      <c r="AJ296" s="3">
        <v>3190506</v>
      </c>
      <c r="AK296" s="3">
        <v>3758359</v>
      </c>
      <c r="AL296" s="3">
        <v>3655170</v>
      </c>
      <c r="AM296" s="3">
        <v>4442235</v>
      </c>
      <c r="AN296" s="3">
        <v>4202928</v>
      </c>
      <c r="AO296" s="3">
        <v>3864656</v>
      </c>
      <c r="AP296" s="3">
        <v>3740406</v>
      </c>
      <c r="AQ296" s="3">
        <v>3699381</v>
      </c>
      <c r="AR296" s="3">
        <v>3593742</v>
      </c>
      <c r="AS296" s="3">
        <v>6158714</v>
      </c>
      <c r="AT296" s="3">
        <v>6263171</v>
      </c>
    </row>
    <row r="297" spans="17:46" x14ac:dyDescent="0.2">
      <c r="Q297" s="2">
        <v>92</v>
      </c>
      <c r="R297" s="1" t="s">
        <v>91</v>
      </c>
      <c r="S297" s="3">
        <v>4544844</v>
      </c>
      <c r="T297" s="3">
        <v>4977683</v>
      </c>
      <c r="U297" s="3">
        <v>5147421</v>
      </c>
      <c r="V297" s="3">
        <v>5387463</v>
      </c>
      <c r="W297" s="3">
        <v>5224307</v>
      </c>
      <c r="X297" s="3">
        <v>4848768</v>
      </c>
      <c r="Y297" s="3">
        <v>5157541</v>
      </c>
      <c r="Z297" s="3">
        <v>5432904</v>
      </c>
      <c r="AA297" s="3">
        <v>6416619</v>
      </c>
      <c r="AB297" s="3">
        <v>6278132</v>
      </c>
      <c r="AC297" s="3">
        <v>6084352</v>
      </c>
      <c r="AD297" s="3">
        <v>6203441</v>
      </c>
      <c r="AE297" s="3">
        <v>6202452</v>
      </c>
      <c r="AF297" s="3">
        <v>6285688</v>
      </c>
      <c r="AG297" s="3">
        <v>6378818</v>
      </c>
      <c r="AH297" s="3">
        <v>6394747</v>
      </c>
      <c r="AI297" s="3">
        <v>6538819</v>
      </c>
      <c r="AJ297" s="3">
        <v>6550812</v>
      </c>
      <c r="AK297" s="3">
        <v>6594927</v>
      </c>
      <c r="AL297" s="3">
        <v>6578051</v>
      </c>
      <c r="AM297" s="3">
        <v>6457208</v>
      </c>
      <c r="AN297" s="3">
        <v>6534526</v>
      </c>
      <c r="AO297" s="3">
        <v>6669457</v>
      </c>
      <c r="AP297" s="3">
        <v>6904666</v>
      </c>
      <c r="AQ297" s="3">
        <v>6838359</v>
      </c>
      <c r="AR297" s="3">
        <v>6858613</v>
      </c>
      <c r="AS297" s="3">
        <v>6915237</v>
      </c>
      <c r="AT297" s="3">
        <v>5882778</v>
      </c>
    </row>
    <row r="298" spans="17:46" x14ac:dyDescent="0.2">
      <c r="Q298" s="2">
        <v>93</v>
      </c>
      <c r="R298" s="1" t="s">
        <v>92</v>
      </c>
      <c r="S298" s="3">
        <v>1530226</v>
      </c>
      <c r="T298" s="3">
        <v>1336087</v>
      </c>
      <c r="U298" s="3">
        <v>1459416</v>
      </c>
      <c r="V298" s="3">
        <v>1671880</v>
      </c>
      <c r="W298" s="3">
        <v>1188323</v>
      </c>
      <c r="X298" s="3">
        <v>1130095</v>
      </c>
      <c r="Y298" s="3">
        <v>0</v>
      </c>
      <c r="Z298" s="3">
        <v>401828</v>
      </c>
      <c r="AA298" s="3">
        <v>409082</v>
      </c>
      <c r="AB298" s="3">
        <v>498001</v>
      </c>
      <c r="AC298" s="3">
        <v>725155</v>
      </c>
      <c r="AD298" s="3">
        <v>747152</v>
      </c>
      <c r="AE298" s="3">
        <v>634110</v>
      </c>
      <c r="AF298" s="3">
        <v>622649</v>
      </c>
      <c r="AG298" s="3">
        <v>748752</v>
      </c>
      <c r="AH298" s="3">
        <v>795863</v>
      </c>
      <c r="AI298" s="3">
        <v>1508084</v>
      </c>
      <c r="AJ298" s="3">
        <v>1385766</v>
      </c>
      <c r="AK298" s="3">
        <v>1103726</v>
      </c>
      <c r="AL298" s="3">
        <v>1132275</v>
      </c>
      <c r="AM298" s="3">
        <v>1016905</v>
      </c>
      <c r="AN298" s="3">
        <v>1243171</v>
      </c>
      <c r="AO298" s="3">
        <v>1305678</v>
      </c>
      <c r="AP298" s="3">
        <v>1239781</v>
      </c>
      <c r="AQ298" s="3">
        <v>1794119</v>
      </c>
      <c r="AR298" s="3">
        <v>1601924</v>
      </c>
      <c r="AS298" s="3">
        <v>1634236</v>
      </c>
      <c r="AT298" s="3">
        <v>1670694</v>
      </c>
    </row>
    <row r="299" spans="17:46" x14ac:dyDescent="0.2">
      <c r="Q299" s="2">
        <v>94</v>
      </c>
      <c r="R299" s="1" t="s">
        <v>93</v>
      </c>
      <c r="S299" s="3">
        <v>3353456</v>
      </c>
      <c r="T299" s="3">
        <v>4176131</v>
      </c>
      <c r="U299" s="3">
        <v>4476723</v>
      </c>
      <c r="V299" s="3">
        <v>4414702</v>
      </c>
      <c r="W299" s="3">
        <v>4441505</v>
      </c>
      <c r="X299" s="3">
        <v>3962886</v>
      </c>
      <c r="Y299" s="3">
        <v>3796567</v>
      </c>
      <c r="Z299" s="3">
        <v>3959290</v>
      </c>
      <c r="AA299" s="3">
        <v>3960318</v>
      </c>
      <c r="AB299" s="3">
        <v>4215852</v>
      </c>
      <c r="AC299" s="3">
        <v>4484081</v>
      </c>
      <c r="AD299" s="3">
        <v>4597323</v>
      </c>
      <c r="AE299" s="3">
        <v>4540159</v>
      </c>
      <c r="AF299" s="3">
        <v>4494535</v>
      </c>
      <c r="AG299" s="3">
        <v>4759956</v>
      </c>
      <c r="AH299" s="3">
        <v>4860421</v>
      </c>
      <c r="AI299" s="3">
        <v>5071817</v>
      </c>
      <c r="AJ299" s="3">
        <v>5079676</v>
      </c>
      <c r="AK299" s="3">
        <v>4620873</v>
      </c>
      <c r="AL299" s="3">
        <v>4138949</v>
      </c>
      <c r="AM299" s="3">
        <v>4606776</v>
      </c>
      <c r="AN299" s="3">
        <v>4821437</v>
      </c>
      <c r="AO299" s="3">
        <v>4858254</v>
      </c>
      <c r="AP299" s="3">
        <v>5439408</v>
      </c>
      <c r="AQ299" s="3">
        <v>5693250</v>
      </c>
      <c r="AR299" s="3">
        <v>6104810</v>
      </c>
      <c r="AS299" s="3">
        <v>6522089</v>
      </c>
      <c r="AT299" s="3">
        <v>7035518</v>
      </c>
    </row>
    <row r="300" spans="17:46" x14ac:dyDescent="0.2">
      <c r="Q300" s="2">
        <v>95</v>
      </c>
      <c r="R300" s="1" t="s">
        <v>94</v>
      </c>
      <c r="S300" s="3">
        <v>1913312</v>
      </c>
      <c r="T300" s="3">
        <v>1985670</v>
      </c>
      <c r="U300" s="3">
        <v>2050004</v>
      </c>
      <c r="V300" s="3">
        <v>2081882</v>
      </c>
      <c r="W300" s="3">
        <v>2360480</v>
      </c>
      <c r="X300" s="3">
        <v>2259845</v>
      </c>
      <c r="Y300" s="3">
        <v>2316886</v>
      </c>
      <c r="Z300" s="3">
        <v>2181425</v>
      </c>
      <c r="AA300" s="3">
        <v>2429622</v>
      </c>
      <c r="AB300" s="3">
        <v>2999006</v>
      </c>
      <c r="AC300" s="3">
        <v>1975004</v>
      </c>
      <c r="AD300" s="3">
        <v>2012011</v>
      </c>
      <c r="AE300" s="3">
        <v>1915257</v>
      </c>
      <c r="AF300" s="3">
        <v>1988261</v>
      </c>
      <c r="AG300" s="3">
        <v>2217768</v>
      </c>
      <c r="AH300" s="3">
        <v>2027202</v>
      </c>
      <c r="AI300" s="3">
        <v>1947253</v>
      </c>
      <c r="AJ300" s="3">
        <v>1934350</v>
      </c>
      <c r="AK300" s="3">
        <v>2088111</v>
      </c>
      <c r="AL300" s="3">
        <v>2078634</v>
      </c>
      <c r="AM300" s="3">
        <v>2173751</v>
      </c>
      <c r="AN300" s="3">
        <v>2281553</v>
      </c>
      <c r="AO300" s="3">
        <v>2245015</v>
      </c>
      <c r="AP300" s="3">
        <v>2395855</v>
      </c>
      <c r="AQ300" s="3">
        <v>2413956</v>
      </c>
      <c r="AR300" s="3">
        <v>2548185</v>
      </c>
      <c r="AS300" s="3">
        <v>2758995</v>
      </c>
      <c r="AT300" s="3">
        <v>3335870</v>
      </c>
    </row>
    <row r="301" spans="17:46" x14ac:dyDescent="0.2">
      <c r="Q301" s="2">
        <v>96</v>
      </c>
      <c r="R301" s="1" t="s">
        <v>95</v>
      </c>
      <c r="S301" s="3">
        <v>6340604</v>
      </c>
      <c r="T301" s="3">
        <v>6626891</v>
      </c>
      <c r="U301" s="3">
        <v>6895004</v>
      </c>
      <c r="V301" s="3">
        <v>7256444</v>
      </c>
      <c r="W301" s="3">
        <v>7700155</v>
      </c>
      <c r="X301" s="3">
        <v>7910539</v>
      </c>
      <c r="Y301" s="3">
        <v>8190840</v>
      </c>
      <c r="Z301" s="3">
        <v>8183594</v>
      </c>
      <c r="AA301" s="3">
        <v>7994192</v>
      </c>
      <c r="AB301" s="3">
        <v>7541540</v>
      </c>
      <c r="AC301" s="3">
        <v>7291367</v>
      </c>
      <c r="AD301" s="3">
        <v>7452827</v>
      </c>
      <c r="AE301" s="3">
        <v>7604491</v>
      </c>
      <c r="AF301" s="3">
        <v>7592822</v>
      </c>
      <c r="AG301" s="3">
        <v>7855371</v>
      </c>
      <c r="AH301" s="3">
        <v>8729676</v>
      </c>
      <c r="AI301" s="3">
        <v>8955488</v>
      </c>
      <c r="AJ301" s="3">
        <v>9336339</v>
      </c>
      <c r="AK301" s="3">
        <v>9356185</v>
      </c>
      <c r="AL301" s="3">
        <v>9272529</v>
      </c>
      <c r="AM301" s="3">
        <v>9069707</v>
      </c>
      <c r="AN301" s="3">
        <v>9036137</v>
      </c>
      <c r="AO301" s="3">
        <v>8961969</v>
      </c>
      <c r="AP301" s="3">
        <v>9083367</v>
      </c>
      <c r="AQ301" s="3">
        <v>9087031</v>
      </c>
      <c r="AR301" s="3">
        <v>9051663</v>
      </c>
      <c r="AS301" s="3">
        <v>9105189</v>
      </c>
      <c r="AT301" s="3">
        <v>9277891</v>
      </c>
    </row>
    <row r="302" spans="17:46" x14ac:dyDescent="0.2">
      <c r="Q302" s="2">
        <v>97</v>
      </c>
      <c r="R302" s="1" t="s">
        <v>96</v>
      </c>
      <c r="S302" s="3">
        <v>969764</v>
      </c>
      <c r="T302" s="3">
        <v>978432</v>
      </c>
      <c r="U302" s="3">
        <v>1048474</v>
      </c>
      <c r="V302" s="3">
        <v>1084730</v>
      </c>
      <c r="W302" s="3">
        <v>1061646</v>
      </c>
      <c r="X302" s="3">
        <v>1078433</v>
      </c>
      <c r="Y302" s="3">
        <v>1088387</v>
      </c>
      <c r="Z302" s="3">
        <v>1071166</v>
      </c>
      <c r="AA302" s="3">
        <v>1187628</v>
      </c>
      <c r="AB302" s="3">
        <v>1468698</v>
      </c>
      <c r="AC302" s="3">
        <v>1372495</v>
      </c>
      <c r="AD302" s="3">
        <v>1356184</v>
      </c>
      <c r="AE302" s="3">
        <v>1784000</v>
      </c>
      <c r="AF302" s="3">
        <v>1870479</v>
      </c>
      <c r="AG302" s="3">
        <v>2091891</v>
      </c>
      <c r="AH302" s="3">
        <v>1893647</v>
      </c>
      <c r="AI302" s="3">
        <v>1617439</v>
      </c>
      <c r="AJ302" s="3">
        <v>2007908</v>
      </c>
      <c r="AK302" s="3">
        <v>2517045</v>
      </c>
      <c r="AL302" s="3">
        <v>2958206</v>
      </c>
      <c r="AM302" s="3">
        <v>3067512</v>
      </c>
      <c r="AN302" s="3">
        <v>2895539</v>
      </c>
      <c r="AO302" s="3">
        <v>2890824</v>
      </c>
      <c r="AP302" s="3">
        <v>3028321</v>
      </c>
      <c r="AQ302" s="3">
        <v>3040379</v>
      </c>
      <c r="AR302" s="3">
        <v>3245741</v>
      </c>
      <c r="AS302" s="3">
        <v>2981881</v>
      </c>
      <c r="AT302" s="3">
        <v>2502494</v>
      </c>
    </row>
    <row r="303" spans="17:46" x14ac:dyDescent="0.2">
      <c r="Q303" s="2">
        <v>98</v>
      </c>
      <c r="R303" s="1" t="s">
        <v>97</v>
      </c>
      <c r="S303" s="3">
        <v>981535</v>
      </c>
      <c r="T303" s="3">
        <v>953588</v>
      </c>
      <c r="U303" s="3">
        <v>1068458</v>
      </c>
      <c r="V303" s="3">
        <v>1026361</v>
      </c>
      <c r="W303" s="3">
        <v>877503</v>
      </c>
      <c r="X303" s="3">
        <v>866178</v>
      </c>
      <c r="Y303" s="3">
        <v>910320</v>
      </c>
      <c r="Z303" s="3">
        <v>873621</v>
      </c>
      <c r="AA303" s="3">
        <v>789238</v>
      </c>
      <c r="AB303" s="3">
        <v>764154</v>
      </c>
      <c r="AC303" s="3">
        <v>710560</v>
      </c>
      <c r="AD303" s="3">
        <v>741567</v>
      </c>
      <c r="AE303" s="3">
        <v>771828</v>
      </c>
      <c r="AF303" s="3">
        <v>753023</v>
      </c>
      <c r="AG303" s="3">
        <v>775308</v>
      </c>
      <c r="AH303" s="3">
        <v>751438</v>
      </c>
      <c r="AI303" s="3">
        <v>647020</v>
      </c>
      <c r="AJ303" s="3">
        <v>679728</v>
      </c>
      <c r="AK303" s="3">
        <v>714127</v>
      </c>
      <c r="AL303" s="3">
        <v>678576</v>
      </c>
      <c r="AM303" s="3">
        <v>613852</v>
      </c>
      <c r="AN303" s="3">
        <v>779688</v>
      </c>
      <c r="AO303" s="3">
        <v>787253</v>
      </c>
      <c r="AP303" s="3">
        <v>667251</v>
      </c>
      <c r="AQ303" s="3">
        <v>714089</v>
      </c>
      <c r="AR303" s="3">
        <v>896569</v>
      </c>
      <c r="AS303" s="3">
        <v>897938</v>
      </c>
      <c r="AT303" s="3">
        <v>751094</v>
      </c>
    </row>
    <row r="304" spans="17:46" x14ac:dyDescent="0.2">
      <c r="Q304" s="2">
        <v>99</v>
      </c>
      <c r="R304" s="1" t="s">
        <v>98</v>
      </c>
      <c r="S304" s="3">
        <v>2679148</v>
      </c>
      <c r="T304" s="3">
        <v>2631054</v>
      </c>
      <c r="U304" s="3">
        <v>2526137</v>
      </c>
      <c r="V304" s="3">
        <v>2033081</v>
      </c>
      <c r="W304" s="3">
        <v>2149137</v>
      </c>
      <c r="X304" s="3">
        <v>2086088</v>
      </c>
      <c r="Y304" s="3">
        <v>1966239</v>
      </c>
      <c r="Z304" s="3">
        <v>1935151</v>
      </c>
      <c r="AA304" s="3">
        <v>2064034</v>
      </c>
      <c r="AB304" s="3">
        <v>2169936</v>
      </c>
      <c r="AC304" s="3">
        <v>2140979</v>
      </c>
      <c r="AD304" s="3">
        <v>2081922</v>
      </c>
      <c r="AE304" s="3">
        <v>2140475</v>
      </c>
      <c r="AF304" s="3">
        <v>2231368</v>
      </c>
      <c r="AG304" s="3">
        <v>2138845</v>
      </c>
      <c r="AH304" s="3">
        <v>2112034</v>
      </c>
      <c r="AI304" s="3">
        <v>2127364</v>
      </c>
      <c r="AJ304" s="3">
        <v>2223859</v>
      </c>
      <c r="AK304" s="3">
        <v>2247435</v>
      </c>
      <c r="AL304" s="3">
        <v>2274133</v>
      </c>
      <c r="AM304" s="3">
        <v>2329797</v>
      </c>
      <c r="AN304" s="3">
        <v>2872185</v>
      </c>
      <c r="AO304" s="3">
        <v>3487085</v>
      </c>
      <c r="AP304" s="3">
        <v>3703336</v>
      </c>
      <c r="AQ304" s="3">
        <v>3601463</v>
      </c>
      <c r="AR304" s="3">
        <v>3734064</v>
      </c>
      <c r="AS304" s="3">
        <v>3682853</v>
      </c>
      <c r="AT304" s="3">
        <v>3472145</v>
      </c>
    </row>
    <row r="305" spans="17:46" x14ac:dyDescent="0.2">
      <c r="Q305" s="2">
        <v>100</v>
      </c>
      <c r="R305" s="1" t="s">
        <v>99</v>
      </c>
      <c r="S305" s="3">
        <v>1977718</v>
      </c>
      <c r="T305" s="3">
        <v>1918755</v>
      </c>
      <c r="U305" s="3">
        <v>1914239</v>
      </c>
      <c r="V305" s="3">
        <v>2015821</v>
      </c>
      <c r="W305" s="3">
        <v>1978625</v>
      </c>
      <c r="X305" s="3">
        <v>2019613</v>
      </c>
      <c r="Y305" s="3">
        <v>1854441</v>
      </c>
      <c r="Z305" s="3">
        <v>1832081</v>
      </c>
      <c r="AA305" s="3">
        <v>1874223</v>
      </c>
      <c r="AB305" s="3">
        <v>1935762</v>
      </c>
      <c r="AC305" s="3">
        <v>1976583</v>
      </c>
      <c r="AD305" s="3">
        <v>2030792</v>
      </c>
      <c r="AE305" s="3">
        <v>2091438</v>
      </c>
      <c r="AF305" s="3">
        <v>2105466</v>
      </c>
      <c r="AG305" s="3">
        <v>2183282</v>
      </c>
      <c r="AH305" s="3">
        <v>2407231</v>
      </c>
      <c r="AI305" s="3">
        <v>2442387</v>
      </c>
      <c r="AJ305" s="3">
        <v>2408618</v>
      </c>
      <c r="AK305" s="3">
        <v>2502737</v>
      </c>
      <c r="AL305" s="3">
        <v>2595112</v>
      </c>
      <c r="AM305" s="3">
        <v>2588123</v>
      </c>
      <c r="AN305" s="3">
        <v>2418689</v>
      </c>
      <c r="AO305" s="3">
        <v>2343848</v>
      </c>
      <c r="AP305" s="3">
        <v>2393948</v>
      </c>
      <c r="AQ305" s="3">
        <v>2581226</v>
      </c>
      <c r="AR305" s="3">
        <v>2737080</v>
      </c>
      <c r="AS305" s="3">
        <v>2779444</v>
      </c>
      <c r="AT305" s="3">
        <v>2756950</v>
      </c>
    </row>
    <row r="306" spans="17:46" x14ac:dyDescent="0.2">
      <c r="Q306" s="1">
        <v>110</v>
      </c>
      <c r="R306" s="1" t="s">
        <v>318</v>
      </c>
      <c r="S306" s="3">
        <v>1607180</v>
      </c>
      <c r="T306" s="3">
        <v>2403791</v>
      </c>
      <c r="U306" s="3">
        <v>2741974</v>
      </c>
      <c r="V306" s="3">
        <v>2789020</v>
      </c>
      <c r="W306" s="3">
        <v>4274382</v>
      </c>
      <c r="X306" s="3">
        <v>4452512</v>
      </c>
      <c r="Y306" s="3">
        <v>4625639</v>
      </c>
      <c r="Z306" s="3">
        <v>5010939</v>
      </c>
      <c r="AA306" s="3">
        <v>5821575</v>
      </c>
      <c r="AB306" s="3">
        <v>6101989</v>
      </c>
      <c r="AC306" s="3">
        <v>7114570</v>
      </c>
      <c r="AD306" s="3">
        <v>7257976</v>
      </c>
      <c r="AE306" s="3">
        <v>8162989</v>
      </c>
      <c r="AF306" s="3">
        <v>8070199</v>
      </c>
      <c r="AG306" s="3">
        <v>7978662</v>
      </c>
      <c r="AH306" s="3">
        <v>8383333</v>
      </c>
      <c r="AI306" s="3">
        <v>8292139</v>
      </c>
      <c r="AJ306" s="3">
        <v>9033945</v>
      </c>
      <c r="AK306" s="3">
        <v>9766156</v>
      </c>
      <c r="AL306" s="3">
        <v>10336989</v>
      </c>
      <c r="AM306" s="3">
        <v>10377687</v>
      </c>
      <c r="AN306" s="3">
        <v>10342452</v>
      </c>
      <c r="AO306" s="3">
        <v>10167511</v>
      </c>
      <c r="AP306" s="3">
        <v>10181393</v>
      </c>
      <c r="AQ306" s="3">
        <v>10666415</v>
      </c>
      <c r="AR306" s="3">
        <v>11049121</v>
      </c>
      <c r="AS306" s="3">
        <v>11098094</v>
      </c>
      <c r="AT306" s="3">
        <v>10522713</v>
      </c>
    </row>
    <row r="307" spans="17:46" ht="17" x14ac:dyDescent="0.2">
      <c r="R307" s="1" t="s">
        <v>129</v>
      </c>
      <c r="S307" s="4" t="s">
        <v>100</v>
      </c>
      <c r="T307" s="4" t="s">
        <v>101</v>
      </c>
      <c r="U307" s="4" t="s">
        <v>102</v>
      </c>
      <c r="V307" s="4" t="s">
        <v>103</v>
      </c>
      <c r="W307" s="4" t="s">
        <v>104</v>
      </c>
      <c r="X307" s="4" t="s">
        <v>105</v>
      </c>
      <c r="Y307" s="4" t="s">
        <v>106</v>
      </c>
      <c r="Z307" s="4" t="s">
        <v>107</v>
      </c>
      <c r="AA307" s="4" t="s">
        <v>108</v>
      </c>
      <c r="AB307" s="4" t="s">
        <v>109</v>
      </c>
      <c r="AC307" s="4" t="s">
        <v>110</v>
      </c>
      <c r="AD307" s="4" t="s">
        <v>111</v>
      </c>
      <c r="AE307" s="4" t="s">
        <v>112</v>
      </c>
      <c r="AF307" s="4" t="s">
        <v>113</v>
      </c>
      <c r="AG307" s="4" t="s">
        <v>114</v>
      </c>
      <c r="AH307" s="4" t="s">
        <v>115</v>
      </c>
      <c r="AI307" s="4" t="s">
        <v>116</v>
      </c>
      <c r="AJ307" s="4" t="s">
        <v>117</v>
      </c>
      <c r="AK307" s="4" t="s">
        <v>118</v>
      </c>
      <c r="AL307" s="4" t="s">
        <v>119</v>
      </c>
      <c r="AM307" s="5" t="s">
        <v>120</v>
      </c>
      <c r="AN307" s="5" t="s">
        <v>121</v>
      </c>
      <c r="AO307" s="5" t="s">
        <v>122</v>
      </c>
      <c r="AP307" s="5" t="s">
        <v>123</v>
      </c>
      <c r="AQ307" s="5" t="s">
        <v>124</v>
      </c>
      <c r="AR307" s="5" t="s">
        <v>125</v>
      </c>
      <c r="AS307" s="5" t="s">
        <v>126</v>
      </c>
    </row>
    <row r="308" spans="17:46" x14ac:dyDescent="0.2">
      <c r="Q308" s="2">
        <v>1</v>
      </c>
      <c r="R308" s="1" t="s">
        <v>0</v>
      </c>
      <c r="S308" s="3">
        <v>5044091835</v>
      </c>
      <c r="T308" s="3">
        <v>5438807487</v>
      </c>
      <c r="U308" s="3">
        <v>5614237521</v>
      </c>
      <c r="V308" s="3">
        <v>5923154917</v>
      </c>
      <c r="W308" s="3">
        <v>5664321305</v>
      </c>
      <c r="X308" s="3">
        <v>5468715824</v>
      </c>
      <c r="Y308" s="3">
        <v>5589658234</v>
      </c>
      <c r="Z308" s="3">
        <v>5686571306</v>
      </c>
      <c r="AA308" s="3">
        <v>6069365035</v>
      </c>
      <c r="AB308" s="3">
        <v>6483105752</v>
      </c>
      <c r="AC308" s="3">
        <v>6944937243</v>
      </c>
      <c r="AD308" s="3">
        <v>7308432407</v>
      </c>
      <c r="AE308" s="3">
        <v>7740938414</v>
      </c>
      <c r="AF308" s="3">
        <v>8293804855</v>
      </c>
      <c r="AG308" s="3">
        <v>8875153461</v>
      </c>
      <c r="AH308" s="3">
        <v>9280070738</v>
      </c>
      <c r="AI308" s="3">
        <v>10278028942</v>
      </c>
      <c r="AJ308" s="3">
        <v>11089202130</v>
      </c>
      <c r="AK308" s="3">
        <v>11374798577</v>
      </c>
      <c r="AL308" s="3">
        <v>11529576274</v>
      </c>
      <c r="AM308" s="3">
        <v>11845158178</v>
      </c>
      <c r="AN308" s="3">
        <v>12377333799</v>
      </c>
      <c r="AO308" s="3">
        <v>14020495889</v>
      </c>
      <c r="AP308" s="3">
        <v>14853246756</v>
      </c>
      <c r="AQ308" s="3">
        <v>15052222664</v>
      </c>
      <c r="AR308" s="3">
        <v>15914018537</v>
      </c>
      <c r="AS308" s="3">
        <v>14977042866</v>
      </c>
    </row>
    <row r="309" spans="17:46" x14ac:dyDescent="0.2">
      <c r="Q309" s="2">
        <v>2</v>
      </c>
      <c r="R309" s="1" t="s">
        <v>1</v>
      </c>
      <c r="S309" s="3">
        <v>750509335</v>
      </c>
      <c r="T309" s="3">
        <v>872339133</v>
      </c>
      <c r="U309" s="3">
        <v>907305374</v>
      </c>
      <c r="V309" s="3">
        <v>994055674</v>
      </c>
      <c r="W309" s="3">
        <v>927558254</v>
      </c>
      <c r="X309" s="3">
        <v>1039577155</v>
      </c>
      <c r="Y309" s="3">
        <v>1057476851</v>
      </c>
      <c r="Z309" s="3">
        <v>1058868782</v>
      </c>
      <c r="AA309" s="3">
        <v>1182293616</v>
      </c>
      <c r="AB309" s="3">
        <v>1196241049</v>
      </c>
      <c r="AC309" s="3">
        <v>1226613638</v>
      </c>
      <c r="AD309" s="3">
        <v>1422685396</v>
      </c>
      <c r="AE309" s="3">
        <v>1514001830</v>
      </c>
      <c r="AF309" s="3">
        <v>1544752317</v>
      </c>
      <c r="AG309" s="3">
        <v>1686429758</v>
      </c>
      <c r="AH309" s="3">
        <v>1814962907</v>
      </c>
      <c r="AI309" s="3">
        <v>1931639668</v>
      </c>
      <c r="AJ309" s="3">
        <v>2056861410</v>
      </c>
      <c r="AK309" s="3">
        <v>2104734045</v>
      </c>
      <c r="AL309" s="3">
        <v>2153713065</v>
      </c>
      <c r="AM309" s="3">
        <v>2173344561</v>
      </c>
      <c r="AN309" s="3">
        <v>2224636077</v>
      </c>
      <c r="AO309" s="3">
        <v>2344293602</v>
      </c>
      <c r="AP309" s="3">
        <v>2436649290</v>
      </c>
      <c r="AQ309" s="3">
        <v>2505495695</v>
      </c>
      <c r="AR309" s="3">
        <v>2717604862</v>
      </c>
      <c r="AS309" s="3">
        <v>2904101395</v>
      </c>
    </row>
    <row r="310" spans="17:46" x14ac:dyDescent="0.2">
      <c r="Q310" s="2">
        <v>3</v>
      </c>
      <c r="R310" s="1" t="s">
        <v>2</v>
      </c>
      <c r="S310" s="3">
        <v>979963771</v>
      </c>
      <c r="T310" s="3">
        <v>1217814811</v>
      </c>
      <c r="U310" s="3">
        <v>1199777285</v>
      </c>
      <c r="V310" s="3">
        <v>1274702562</v>
      </c>
      <c r="W310" s="3">
        <v>1262573534</v>
      </c>
      <c r="X310" s="3">
        <v>1245032651</v>
      </c>
      <c r="Y310" s="3">
        <v>1305070516</v>
      </c>
      <c r="Z310" s="3">
        <v>1321253486</v>
      </c>
      <c r="AA310" s="3">
        <v>1328139838</v>
      </c>
      <c r="AB310" s="3">
        <v>1397119113</v>
      </c>
      <c r="AC310" s="3">
        <v>1475841528</v>
      </c>
      <c r="AD310" s="3">
        <v>1551218762</v>
      </c>
      <c r="AE310" s="3">
        <v>1627547709</v>
      </c>
      <c r="AF310" s="3">
        <v>1751483341</v>
      </c>
      <c r="AG310" s="3">
        <v>1896289572</v>
      </c>
      <c r="AH310" s="3">
        <v>2059641019</v>
      </c>
      <c r="AI310" s="3">
        <v>2195390220</v>
      </c>
      <c r="AJ310" s="3">
        <v>2062432966</v>
      </c>
      <c r="AK310" s="3">
        <v>2140657219</v>
      </c>
      <c r="AL310" s="3">
        <v>2071516654</v>
      </c>
      <c r="AM310" s="3">
        <v>2172756897</v>
      </c>
      <c r="AN310" s="3">
        <v>2289180995</v>
      </c>
      <c r="AO310" s="3">
        <v>2337179496</v>
      </c>
      <c r="AP310" s="3">
        <v>2432689083</v>
      </c>
      <c r="AQ310" s="3">
        <v>2480699778</v>
      </c>
      <c r="AR310" s="3">
        <v>2546859001</v>
      </c>
      <c r="AS310" s="3">
        <v>2609845344</v>
      </c>
    </row>
    <row r="311" spans="17:46" x14ac:dyDescent="0.2">
      <c r="Q311" s="2">
        <v>4</v>
      </c>
      <c r="R311" s="1" t="s">
        <v>3</v>
      </c>
      <c r="S311" s="3">
        <v>218996736</v>
      </c>
      <c r="T311" s="3">
        <v>225807704</v>
      </c>
      <c r="U311" s="3">
        <v>256328220</v>
      </c>
      <c r="V311" s="3">
        <v>261984413</v>
      </c>
      <c r="W311" s="3">
        <v>257535188</v>
      </c>
      <c r="X311" s="3">
        <v>269863981</v>
      </c>
      <c r="Y311" s="3">
        <v>306566170</v>
      </c>
      <c r="Z311" s="3">
        <v>322701465</v>
      </c>
      <c r="AA311" s="3">
        <v>332344947</v>
      </c>
      <c r="AB311" s="3">
        <v>353961048</v>
      </c>
      <c r="AC311" s="3">
        <v>385156726</v>
      </c>
      <c r="AD311" s="3">
        <v>393046165</v>
      </c>
      <c r="AE311" s="3">
        <v>469025108</v>
      </c>
      <c r="AF311" s="3">
        <v>492587455</v>
      </c>
      <c r="AG311" s="3">
        <v>555239928</v>
      </c>
      <c r="AH311" s="3">
        <v>610642895</v>
      </c>
      <c r="AI311" s="3">
        <v>700944227</v>
      </c>
      <c r="AJ311" s="3">
        <v>762653105</v>
      </c>
      <c r="AK311" s="3">
        <v>742861012</v>
      </c>
      <c r="AL311" s="3">
        <v>704311399</v>
      </c>
      <c r="AM311" s="3">
        <v>709347227</v>
      </c>
      <c r="AN311" s="3">
        <v>714412755</v>
      </c>
      <c r="AO311" s="3">
        <v>713776245</v>
      </c>
      <c r="AP311" s="3">
        <v>766652974</v>
      </c>
      <c r="AQ311" s="3">
        <v>821828885</v>
      </c>
      <c r="AR311" s="3">
        <v>850785620</v>
      </c>
      <c r="AS311" s="3">
        <v>888219953</v>
      </c>
    </row>
    <row r="312" spans="17:46" x14ac:dyDescent="0.2">
      <c r="Q312" s="2">
        <v>5</v>
      </c>
      <c r="R312" s="1" t="s">
        <v>4</v>
      </c>
      <c r="S312" s="3">
        <v>401493254</v>
      </c>
      <c r="T312" s="3">
        <v>632030724</v>
      </c>
      <c r="U312" s="3">
        <v>632894086</v>
      </c>
      <c r="V312" s="3">
        <v>663351890</v>
      </c>
      <c r="W312" s="3">
        <v>669570006</v>
      </c>
      <c r="X312" s="3">
        <v>695631344</v>
      </c>
      <c r="Y312" s="3">
        <v>730540936</v>
      </c>
      <c r="Z312" s="3">
        <v>711046261</v>
      </c>
      <c r="AA312" s="3">
        <v>725866339</v>
      </c>
      <c r="AB312" s="3">
        <v>754409813</v>
      </c>
      <c r="AC312" s="3">
        <v>787098163</v>
      </c>
      <c r="AD312" s="3">
        <v>858728871</v>
      </c>
      <c r="AE312" s="3">
        <v>900571587</v>
      </c>
      <c r="AF312" s="3">
        <v>929905699</v>
      </c>
      <c r="AG312" s="3">
        <v>998162934</v>
      </c>
      <c r="AH312" s="3">
        <v>1018196859</v>
      </c>
      <c r="AI312" s="3">
        <v>1037150558</v>
      </c>
      <c r="AJ312" s="3">
        <v>1117614085</v>
      </c>
      <c r="AK312" s="3">
        <v>1183078186</v>
      </c>
      <c r="AL312" s="3">
        <v>1233023383</v>
      </c>
      <c r="AM312" s="3">
        <v>1285254049</v>
      </c>
      <c r="AN312" s="3">
        <v>1337828632</v>
      </c>
      <c r="AO312" s="3">
        <v>1338150476</v>
      </c>
      <c r="AP312" s="3">
        <v>1420290791</v>
      </c>
      <c r="AQ312" s="3">
        <v>1441119615</v>
      </c>
      <c r="AR312" s="3">
        <v>1461880368</v>
      </c>
      <c r="AS312" s="3">
        <v>1476602214</v>
      </c>
    </row>
    <row r="313" spans="17:46" x14ac:dyDescent="0.2">
      <c r="Q313" s="2">
        <v>6</v>
      </c>
      <c r="R313" s="1" t="s">
        <v>5</v>
      </c>
      <c r="S313" s="3">
        <v>147400034</v>
      </c>
      <c r="T313" s="3">
        <v>159580168</v>
      </c>
      <c r="U313" s="3">
        <v>161642270</v>
      </c>
      <c r="V313" s="3">
        <v>172575234</v>
      </c>
      <c r="W313" s="3">
        <v>185436375</v>
      </c>
      <c r="X313" s="3">
        <v>207447045</v>
      </c>
      <c r="Y313" s="3">
        <v>236145074</v>
      </c>
      <c r="Z313" s="3">
        <v>241832971</v>
      </c>
      <c r="AA313" s="3">
        <v>263426197</v>
      </c>
      <c r="AB313" s="3">
        <v>261489203</v>
      </c>
      <c r="AC313" s="3">
        <v>294429831</v>
      </c>
      <c r="AD313" s="3">
        <v>346388051</v>
      </c>
      <c r="AE313" s="3">
        <v>348563042</v>
      </c>
      <c r="AF313" s="3">
        <v>330384234</v>
      </c>
      <c r="AG313" s="3">
        <v>366296282</v>
      </c>
      <c r="AH313" s="3">
        <v>390149853</v>
      </c>
      <c r="AI313" s="3">
        <v>400590834</v>
      </c>
      <c r="AJ313" s="3">
        <v>452337350</v>
      </c>
      <c r="AK313" s="3">
        <v>453303112</v>
      </c>
      <c r="AL313" s="3">
        <v>480566301</v>
      </c>
      <c r="AM313" s="3">
        <v>506869315</v>
      </c>
      <c r="AN313" s="3">
        <v>512438340</v>
      </c>
      <c r="AO313" s="3">
        <v>524170720</v>
      </c>
      <c r="AP313" s="3">
        <v>531966883</v>
      </c>
      <c r="AQ313" s="3">
        <v>532665391</v>
      </c>
      <c r="AR313" s="3">
        <v>558781886</v>
      </c>
      <c r="AS313" s="3">
        <v>575298348</v>
      </c>
    </row>
    <row r="314" spans="17:46" x14ac:dyDescent="0.2">
      <c r="Q314" s="2">
        <v>7</v>
      </c>
      <c r="R314" s="1" t="s">
        <v>6</v>
      </c>
      <c r="S314" s="3">
        <v>141550369</v>
      </c>
      <c r="T314" s="3">
        <v>165004006</v>
      </c>
      <c r="U314" s="3">
        <v>183989250</v>
      </c>
      <c r="V314" s="3">
        <v>186409367</v>
      </c>
      <c r="W314" s="3">
        <v>184116290</v>
      </c>
      <c r="X314" s="3">
        <v>191277465</v>
      </c>
      <c r="Y314" s="3">
        <v>186529619</v>
      </c>
      <c r="Z314" s="3">
        <v>176916604</v>
      </c>
      <c r="AA314" s="3">
        <v>185118643</v>
      </c>
      <c r="AB314" s="3">
        <v>201152450</v>
      </c>
      <c r="AC314" s="3">
        <v>176146460</v>
      </c>
      <c r="AD314" s="3">
        <v>224506716</v>
      </c>
      <c r="AE314" s="3">
        <v>234130892</v>
      </c>
      <c r="AF314" s="3">
        <v>290087790</v>
      </c>
      <c r="AG314" s="3">
        <v>307952253</v>
      </c>
      <c r="AH314" s="3">
        <v>316999305</v>
      </c>
      <c r="AI314" s="3">
        <v>328682525</v>
      </c>
      <c r="AJ314" s="3">
        <v>347972629</v>
      </c>
      <c r="AK314" s="3">
        <v>390656163</v>
      </c>
      <c r="AL314" s="3">
        <v>389500901</v>
      </c>
      <c r="AM314" s="3">
        <v>405453015</v>
      </c>
      <c r="AN314" s="3">
        <v>414673987</v>
      </c>
      <c r="AO314" s="3">
        <v>436143712</v>
      </c>
      <c r="AP314" s="3">
        <v>455734505</v>
      </c>
      <c r="AQ314" s="3">
        <v>500175643</v>
      </c>
      <c r="AR314" s="3">
        <v>515010180</v>
      </c>
      <c r="AS314" s="3">
        <v>536535990</v>
      </c>
    </row>
    <row r="315" spans="17:46" x14ac:dyDescent="0.2">
      <c r="Q315" s="2">
        <v>8</v>
      </c>
      <c r="R315" s="1" t="s">
        <v>7</v>
      </c>
      <c r="S315" s="3">
        <v>589962907</v>
      </c>
      <c r="T315" s="3">
        <v>616774485</v>
      </c>
      <c r="U315" s="3">
        <v>663157804</v>
      </c>
      <c r="V315" s="3">
        <v>682706225</v>
      </c>
      <c r="W315" s="3">
        <v>712154088</v>
      </c>
      <c r="X315" s="3">
        <v>719022347</v>
      </c>
      <c r="Y315" s="3">
        <v>681827949</v>
      </c>
      <c r="Z315" s="3">
        <v>733102092</v>
      </c>
      <c r="AA315" s="3">
        <v>759949272</v>
      </c>
      <c r="AB315" s="3">
        <v>832197626</v>
      </c>
      <c r="AC315" s="3">
        <v>918224035</v>
      </c>
      <c r="AD315" s="3">
        <v>958305239</v>
      </c>
      <c r="AE315" s="3">
        <v>1029163536</v>
      </c>
      <c r="AF315" s="3">
        <v>1145071222</v>
      </c>
      <c r="AG315" s="3">
        <v>1234284764</v>
      </c>
      <c r="AH315" s="3">
        <v>1378215695</v>
      </c>
      <c r="AI315" s="3">
        <v>1471339072</v>
      </c>
      <c r="AJ315" s="3">
        <v>1598174917</v>
      </c>
      <c r="AK315" s="3">
        <v>1694488519</v>
      </c>
      <c r="AL315" s="3">
        <v>1738560223</v>
      </c>
      <c r="AM315" s="3">
        <v>1812176501</v>
      </c>
      <c r="AN315" s="3">
        <v>1841151276</v>
      </c>
      <c r="AO315" s="3">
        <v>1915656244</v>
      </c>
      <c r="AP315" s="3">
        <v>2004170427</v>
      </c>
      <c r="AQ315" s="3">
        <v>2113955569</v>
      </c>
      <c r="AR315" s="3">
        <v>2118842901</v>
      </c>
      <c r="AS315" s="3">
        <v>2170641047</v>
      </c>
    </row>
    <row r="316" spans="17:46" x14ac:dyDescent="0.2">
      <c r="Q316" s="2">
        <v>9</v>
      </c>
      <c r="R316" s="1" t="s">
        <v>8</v>
      </c>
      <c r="S316" s="3">
        <v>142651916</v>
      </c>
      <c r="T316" s="3">
        <v>174564562</v>
      </c>
      <c r="U316" s="3">
        <v>182301619</v>
      </c>
      <c r="V316" s="3">
        <v>199451096</v>
      </c>
      <c r="W316" s="3">
        <v>213259486</v>
      </c>
      <c r="X316" s="3">
        <v>229448847</v>
      </c>
      <c r="Y316" s="3">
        <v>264036929</v>
      </c>
      <c r="Z316" s="3">
        <v>264529771</v>
      </c>
      <c r="AA316" s="3">
        <v>291224461</v>
      </c>
      <c r="AB316" s="3">
        <v>314717862</v>
      </c>
      <c r="AC316" s="3">
        <v>344021557</v>
      </c>
      <c r="AD316" s="3">
        <v>312063208</v>
      </c>
      <c r="AE316" s="3">
        <v>335917397</v>
      </c>
      <c r="AF316" s="3">
        <v>331674998</v>
      </c>
      <c r="AG316" s="3">
        <v>345856148</v>
      </c>
      <c r="AH316" s="3">
        <v>347549318</v>
      </c>
      <c r="AI316" s="3">
        <v>411824119</v>
      </c>
      <c r="AJ316" s="3">
        <v>415112440</v>
      </c>
      <c r="AK316" s="3">
        <v>440129500</v>
      </c>
      <c r="AL316" s="3">
        <v>454626042</v>
      </c>
      <c r="AM316" s="3">
        <v>462118450</v>
      </c>
      <c r="AN316" s="3">
        <v>467554026</v>
      </c>
      <c r="AO316" s="3">
        <v>512559344</v>
      </c>
      <c r="AP316" s="3">
        <v>530529261</v>
      </c>
      <c r="AQ316" s="3">
        <v>518939815</v>
      </c>
      <c r="AR316" s="3">
        <v>558346313</v>
      </c>
      <c r="AS316" s="3">
        <v>507706164</v>
      </c>
    </row>
    <row r="317" spans="17:46" x14ac:dyDescent="0.2">
      <c r="Q317" s="2">
        <v>10</v>
      </c>
      <c r="R317" s="1" t="s">
        <v>9</v>
      </c>
      <c r="S317" s="3">
        <v>591116803</v>
      </c>
      <c r="T317" s="3">
        <v>610824432</v>
      </c>
      <c r="U317" s="3">
        <v>626794238</v>
      </c>
      <c r="V317" s="3">
        <v>651388020</v>
      </c>
      <c r="W317" s="3">
        <v>588126705</v>
      </c>
      <c r="X317" s="3">
        <v>567819701</v>
      </c>
      <c r="Y317" s="3">
        <v>612434833</v>
      </c>
      <c r="Z317" s="3">
        <v>667764324</v>
      </c>
      <c r="AA317" s="3">
        <v>744310722</v>
      </c>
      <c r="AB317" s="3">
        <v>762790822</v>
      </c>
      <c r="AC317" s="3">
        <v>800094753</v>
      </c>
      <c r="AD317" s="3">
        <v>840603981</v>
      </c>
      <c r="AE317" s="3">
        <v>875774113</v>
      </c>
      <c r="AF317" s="3">
        <v>869645374</v>
      </c>
      <c r="AG317" s="3">
        <v>922725021</v>
      </c>
      <c r="AH317" s="3">
        <v>975489915</v>
      </c>
      <c r="AI317" s="3">
        <v>1020902269</v>
      </c>
      <c r="AJ317" s="3">
        <v>1082977623</v>
      </c>
      <c r="AK317" s="3">
        <v>1183505033</v>
      </c>
      <c r="AL317" s="3">
        <v>1220989780</v>
      </c>
      <c r="AM317" s="3">
        <v>1271960856</v>
      </c>
      <c r="AN317" s="3">
        <v>1346445558</v>
      </c>
      <c r="AO317" s="3">
        <v>1388300692</v>
      </c>
      <c r="AP317" s="3">
        <v>1492367921</v>
      </c>
      <c r="AQ317" s="3">
        <v>1557653702</v>
      </c>
      <c r="AR317" s="3">
        <v>1572137407</v>
      </c>
      <c r="AS317" s="3">
        <v>1587683238</v>
      </c>
    </row>
    <row r="318" spans="17:46" x14ac:dyDescent="0.2">
      <c r="Q318" s="2">
        <v>11</v>
      </c>
      <c r="R318" s="1" t="s">
        <v>10</v>
      </c>
      <c r="S318" s="3">
        <v>192229035</v>
      </c>
      <c r="T318" s="3">
        <v>195038400</v>
      </c>
      <c r="U318" s="3">
        <v>161107993</v>
      </c>
      <c r="V318" s="3">
        <v>155178054</v>
      </c>
      <c r="W318" s="3">
        <v>169655793</v>
      </c>
      <c r="X318" s="3">
        <v>178907149</v>
      </c>
      <c r="Y318" s="3">
        <v>196910131</v>
      </c>
      <c r="Z318" s="3">
        <v>210911298</v>
      </c>
      <c r="AA318" s="3">
        <v>231141993</v>
      </c>
      <c r="AB318" s="3">
        <v>238456103</v>
      </c>
      <c r="AC318" s="3">
        <v>268354430</v>
      </c>
      <c r="AD318" s="3">
        <v>265949420</v>
      </c>
      <c r="AE318" s="3">
        <v>278212666</v>
      </c>
      <c r="AF318" s="3">
        <v>290448783</v>
      </c>
      <c r="AG318" s="3">
        <v>293086614</v>
      </c>
      <c r="AH318" s="3">
        <v>294109959</v>
      </c>
      <c r="AI318" s="3">
        <v>289393540</v>
      </c>
      <c r="AJ318" s="3">
        <v>296349109</v>
      </c>
      <c r="AK318" s="3">
        <v>284950368</v>
      </c>
      <c r="AL318" s="3">
        <v>284226144</v>
      </c>
      <c r="AM318" s="3">
        <v>273562059</v>
      </c>
      <c r="AN318" s="3">
        <v>266742238</v>
      </c>
      <c r="AO318" s="3">
        <v>230434266</v>
      </c>
      <c r="AP318" s="3">
        <v>238272705</v>
      </c>
      <c r="AQ318" s="3">
        <v>219679934</v>
      </c>
      <c r="AR318" s="3">
        <v>233156399</v>
      </c>
      <c r="AS318" s="3">
        <v>255182973</v>
      </c>
    </row>
    <row r="319" spans="17:46" x14ac:dyDescent="0.2">
      <c r="Q319" s="2">
        <v>12</v>
      </c>
      <c r="R319" s="1" t="s">
        <v>11</v>
      </c>
      <c r="S319" s="3">
        <v>7095280</v>
      </c>
      <c r="T319" s="3">
        <v>9352406</v>
      </c>
      <c r="U319" s="3">
        <v>10790032</v>
      </c>
      <c r="V319" s="3">
        <v>57710430</v>
      </c>
      <c r="W319" s="3">
        <v>62071131</v>
      </c>
      <c r="X319" s="3">
        <v>65057788</v>
      </c>
      <c r="Y319" s="3">
        <v>80426740</v>
      </c>
      <c r="Z319" s="3">
        <v>88231417</v>
      </c>
      <c r="AA319" s="3">
        <v>101947882</v>
      </c>
      <c r="AB319" s="3">
        <v>118857613</v>
      </c>
      <c r="AC319" s="3">
        <v>166662994</v>
      </c>
      <c r="AD319" s="3">
        <v>165579144</v>
      </c>
      <c r="AE319" s="3">
        <v>203795077</v>
      </c>
      <c r="AF319" s="3">
        <v>215235166</v>
      </c>
      <c r="AG319" s="3">
        <v>228516202</v>
      </c>
      <c r="AH319" s="3">
        <v>242274571</v>
      </c>
      <c r="AI319" s="3">
        <v>250855492</v>
      </c>
      <c r="AJ319" s="3">
        <v>278196519</v>
      </c>
      <c r="AK319" s="3">
        <v>315790279</v>
      </c>
      <c r="AL319" s="3">
        <v>326453315</v>
      </c>
      <c r="AM319" s="3">
        <v>296060418</v>
      </c>
      <c r="AN319" s="3">
        <v>300987160</v>
      </c>
      <c r="AO319" s="3">
        <v>300999313</v>
      </c>
      <c r="AP319" s="3">
        <v>293240762</v>
      </c>
      <c r="AQ319" s="3">
        <v>298343283</v>
      </c>
      <c r="AR319" s="3">
        <v>306864495</v>
      </c>
      <c r="AS319" s="3">
        <v>341128291</v>
      </c>
    </row>
    <row r="320" spans="17:46" x14ac:dyDescent="0.2">
      <c r="Q320" s="2">
        <v>13</v>
      </c>
      <c r="R320" s="1" t="s">
        <v>12</v>
      </c>
      <c r="S320" s="3">
        <v>656544400</v>
      </c>
      <c r="T320" s="3">
        <v>771772770</v>
      </c>
      <c r="U320" s="3">
        <v>775920176</v>
      </c>
      <c r="V320" s="3">
        <v>804261201</v>
      </c>
      <c r="W320" s="3">
        <v>819464358</v>
      </c>
      <c r="X320" s="3">
        <v>852356654</v>
      </c>
      <c r="Y320" s="3">
        <v>885189812</v>
      </c>
      <c r="Z320" s="3">
        <v>956823060</v>
      </c>
      <c r="AA320" s="3">
        <v>1014669426</v>
      </c>
      <c r="AB320" s="3">
        <v>1111190124</v>
      </c>
      <c r="AC320" s="3">
        <v>1184571388</v>
      </c>
      <c r="AD320" s="3">
        <v>1274856707</v>
      </c>
      <c r="AE320" s="3">
        <v>1303963257</v>
      </c>
      <c r="AF320" s="3">
        <v>1335442748</v>
      </c>
      <c r="AG320" s="3">
        <v>1408326278</v>
      </c>
      <c r="AH320" s="3">
        <v>1462015950</v>
      </c>
      <c r="AI320" s="3">
        <v>1593562615</v>
      </c>
      <c r="AJ320" s="3">
        <v>1746980636</v>
      </c>
      <c r="AK320" s="3">
        <v>1800893846</v>
      </c>
      <c r="AL320" s="3">
        <v>1796503876</v>
      </c>
      <c r="AM320" s="3">
        <v>1790690232</v>
      </c>
      <c r="AN320" s="3">
        <v>1872045852</v>
      </c>
      <c r="AO320" s="3">
        <v>1940948914</v>
      </c>
      <c r="AP320" s="3">
        <v>2023952988</v>
      </c>
      <c r="AQ320" s="3">
        <v>2138323619</v>
      </c>
      <c r="AR320" s="3">
        <v>2311563856</v>
      </c>
      <c r="AS320" s="3">
        <v>2362178706</v>
      </c>
    </row>
    <row r="321" spans="17:45" x14ac:dyDescent="0.2">
      <c r="Q321" s="2">
        <v>14</v>
      </c>
      <c r="R321" s="1" t="s">
        <v>13</v>
      </c>
      <c r="S321" s="3">
        <v>317134659</v>
      </c>
      <c r="T321" s="3">
        <v>417470077</v>
      </c>
      <c r="U321" s="3">
        <v>450257525</v>
      </c>
      <c r="V321" s="3">
        <v>429676522</v>
      </c>
      <c r="W321" s="3">
        <v>437022831</v>
      </c>
      <c r="X321" s="3">
        <v>461147872</v>
      </c>
      <c r="Y321" s="3">
        <v>495200016</v>
      </c>
      <c r="Z321" s="3">
        <v>529360988</v>
      </c>
      <c r="AA321" s="3">
        <v>577929826</v>
      </c>
      <c r="AB321" s="3">
        <v>590099887</v>
      </c>
      <c r="AC321" s="3">
        <v>638748635</v>
      </c>
      <c r="AD321" s="3">
        <v>679570805</v>
      </c>
      <c r="AE321" s="3">
        <v>717036458</v>
      </c>
      <c r="AF321" s="3">
        <v>752314334</v>
      </c>
      <c r="AG321" s="3">
        <v>806867110</v>
      </c>
      <c r="AH321" s="3">
        <v>874775265</v>
      </c>
      <c r="AI321" s="3">
        <v>955610004</v>
      </c>
      <c r="AJ321" s="3">
        <v>1055398871</v>
      </c>
      <c r="AK321" s="3">
        <v>1067534686</v>
      </c>
      <c r="AL321" s="3">
        <v>1105356988</v>
      </c>
      <c r="AM321" s="3">
        <v>1137294034</v>
      </c>
      <c r="AN321" s="3">
        <v>1179068120</v>
      </c>
      <c r="AO321" s="3">
        <v>1189906502</v>
      </c>
      <c r="AP321" s="3">
        <v>1233856747</v>
      </c>
      <c r="AQ321" s="3">
        <v>1247828553</v>
      </c>
      <c r="AR321" s="3">
        <v>1333355418</v>
      </c>
      <c r="AS321" s="3">
        <v>1423309450</v>
      </c>
    </row>
    <row r="322" spans="17:45" x14ac:dyDescent="0.2">
      <c r="Q322" s="2">
        <v>15</v>
      </c>
      <c r="R322" s="1" t="s">
        <v>14</v>
      </c>
      <c r="S322" s="3">
        <v>108260546</v>
      </c>
      <c r="T322" s="3">
        <v>119513350</v>
      </c>
      <c r="U322" s="3">
        <v>121214372</v>
      </c>
      <c r="V322" s="3">
        <v>119919253</v>
      </c>
      <c r="W322" s="3">
        <v>132229050</v>
      </c>
      <c r="X322" s="3">
        <v>139359049</v>
      </c>
      <c r="Y322" s="3">
        <v>146777490</v>
      </c>
      <c r="Z322" s="3">
        <v>157298318</v>
      </c>
      <c r="AA322" s="3">
        <v>172286357</v>
      </c>
      <c r="AB322" s="3">
        <v>175669806</v>
      </c>
      <c r="AC322" s="3">
        <v>200468296</v>
      </c>
      <c r="AD322" s="3">
        <v>211689982</v>
      </c>
      <c r="AE322" s="3">
        <v>219200246</v>
      </c>
      <c r="AF322" s="3">
        <v>238955066</v>
      </c>
      <c r="AG322" s="3">
        <v>253677773</v>
      </c>
      <c r="AH322" s="3">
        <v>264244089</v>
      </c>
      <c r="AI322" s="3">
        <v>270224490</v>
      </c>
      <c r="AJ322" s="3">
        <v>289034602</v>
      </c>
      <c r="AK322" s="3">
        <v>294075371</v>
      </c>
      <c r="AL322" s="3">
        <v>295922103</v>
      </c>
      <c r="AM322" s="3">
        <v>292208226</v>
      </c>
      <c r="AN322" s="3">
        <v>307968903</v>
      </c>
      <c r="AO322" s="3">
        <v>324738775</v>
      </c>
      <c r="AP322" s="3">
        <v>329693998</v>
      </c>
      <c r="AQ322" s="3">
        <v>343302392</v>
      </c>
      <c r="AR322" s="3">
        <v>350540393</v>
      </c>
      <c r="AS322" s="3">
        <v>370279803</v>
      </c>
    </row>
    <row r="323" spans="17:45" x14ac:dyDescent="0.2">
      <c r="Q323" s="2">
        <v>16</v>
      </c>
      <c r="R323" s="1" t="s">
        <v>15</v>
      </c>
      <c r="S323" s="3">
        <v>122463305</v>
      </c>
      <c r="T323" s="3">
        <v>129255937</v>
      </c>
      <c r="U323" s="3">
        <v>155135876</v>
      </c>
      <c r="V323" s="3">
        <v>151607554</v>
      </c>
      <c r="W323" s="3">
        <v>136637622</v>
      </c>
      <c r="X323" s="3">
        <v>141867392</v>
      </c>
      <c r="Y323" s="3">
        <v>146845433</v>
      </c>
      <c r="Z323" s="3">
        <v>163841374</v>
      </c>
      <c r="AA323" s="3">
        <v>218883472</v>
      </c>
      <c r="AB323" s="3">
        <v>216822961</v>
      </c>
      <c r="AC323" s="3">
        <v>251916386</v>
      </c>
      <c r="AD323" s="3">
        <v>250053849</v>
      </c>
      <c r="AE323" s="3">
        <v>256537368</v>
      </c>
      <c r="AF323" s="3">
        <v>266632308</v>
      </c>
      <c r="AG323" s="3">
        <v>293925754</v>
      </c>
      <c r="AH323" s="3">
        <v>306413388</v>
      </c>
      <c r="AI323" s="3">
        <v>325944116</v>
      </c>
      <c r="AJ323" s="3">
        <v>346876636</v>
      </c>
      <c r="AK323" s="3">
        <v>360948848</v>
      </c>
      <c r="AL323" s="3">
        <v>377600545</v>
      </c>
      <c r="AM323" s="3">
        <v>385292030</v>
      </c>
      <c r="AN323" s="3">
        <v>399555715</v>
      </c>
      <c r="AO323" s="3">
        <v>427550984</v>
      </c>
      <c r="AP323" s="3">
        <v>468070572</v>
      </c>
      <c r="AQ323" s="3">
        <v>498626772</v>
      </c>
      <c r="AR323" s="3">
        <v>506371272</v>
      </c>
      <c r="AS323" s="3">
        <v>511992898</v>
      </c>
    </row>
    <row r="324" spans="17:45" x14ac:dyDescent="0.2">
      <c r="Q324" s="2">
        <v>17</v>
      </c>
      <c r="R324" s="1" t="s">
        <v>16</v>
      </c>
      <c r="S324" s="3">
        <v>57574086</v>
      </c>
      <c r="T324" s="3">
        <v>72016690</v>
      </c>
      <c r="U324" s="3">
        <v>47832574</v>
      </c>
      <c r="V324" s="3">
        <v>51807818</v>
      </c>
      <c r="W324" s="3">
        <v>52913852</v>
      </c>
      <c r="X324" s="3">
        <v>58799220</v>
      </c>
      <c r="Y324" s="3">
        <v>51102274</v>
      </c>
      <c r="Z324" s="3">
        <v>52425262</v>
      </c>
      <c r="AA324" s="3">
        <v>54782115</v>
      </c>
      <c r="AB324" s="3">
        <v>61089494</v>
      </c>
      <c r="AC324" s="3">
        <v>67487507</v>
      </c>
      <c r="AD324" s="3">
        <v>69170373</v>
      </c>
      <c r="AE324" s="3">
        <v>74675150</v>
      </c>
      <c r="AF324" s="3">
        <v>86098593</v>
      </c>
      <c r="AG324" s="3">
        <v>94399143</v>
      </c>
      <c r="AH324" s="3">
        <v>100778300</v>
      </c>
      <c r="AI324" s="3">
        <v>114042707</v>
      </c>
      <c r="AJ324" s="3">
        <v>118263784</v>
      </c>
      <c r="AK324" s="3">
        <v>127463851</v>
      </c>
      <c r="AL324" s="3">
        <v>127359672</v>
      </c>
      <c r="AM324" s="3">
        <v>127743037</v>
      </c>
      <c r="AN324" s="3">
        <v>125761782</v>
      </c>
      <c r="AO324" s="3">
        <v>132736828</v>
      </c>
      <c r="AP324" s="3">
        <v>139409870</v>
      </c>
      <c r="AQ324" s="3">
        <v>142397467</v>
      </c>
      <c r="AR324" s="3">
        <v>143303959</v>
      </c>
      <c r="AS324" s="3">
        <v>157148993</v>
      </c>
    </row>
    <row r="325" spans="17:45" x14ac:dyDescent="0.2">
      <c r="Q325" s="2">
        <v>18</v>
      </c>
      <c r="R325" s="1" t="s">
        <v>17</v>
      </c>
      <c r="S325" s="3">
        <v>112637637</v>
      </c>
      <c r="T325" s="3">
        <v>114953960</v>
      </c>
      <c r="U325" s="3">
        <v>126029530</v>
      </c>
      <c r="V325" s="3">
        <v>136306831</v>
      </c>
      <c r="W325" s="3">
        <v>151320395</v>
      </c>
      <c r="X325" s="3">
        <v>158715575</v>
      </c>
      <c r="Y325" s="3">
        <v>160781271</v>
      </c>
      <c r="Z325" s="3">
        <v>151618781</v>
      </c>
      <c r="AA325" s="3">
        <v>169164900</v>
      </c>
      <c r="AB325" s="3">
        <v>211120590</v>
      </c>
      <c r="AC325" s="3">
        <v>222672319</v>
      </c>
      <c r="AD325" s="3">
        <v>251657312</v>
      </c>
      <c r="AE325" s="3">
        <v>260070997</v>
      </c>
      <c r="AF325" s="3">
        <v>267646843</v>
      </c>
      <c r="AG325" s="3">
        <v>295138927</v>
      </c>
      <c r="AH325" s="3">
        <v>320088805</v>
      </c>
      <c r="AI325" s="3">
        <v>345241035</v>
      </c>
      <c r="AJ325" s="3">
        <v>374820525</v>
      </c>
      <c r="AK325" s="3">
        <v>383653655</v>
      </c>
      <c r="AL325" s="3">
        <v>392265551</v>
      </c>
      <c r="AM325" s="3">
        <v>394904371</v>
      </c>
      <c r="AN325" s="3">
        <v>417494821</v>
      </c>
      <c r="AO325" s="3">
        <v>448336187</v>
      </c>
      <c r="AP325" s="3">
        <v>478554800</v>
      </c>
      <c r="AQ325" s="3">
        <v>472082484</v>
      </c>
      <c r="AR325" s="3">
        <v>522072367</v>
      </c>
      <c r="AS325" s="3">
        <v>535871364</v>
      </c>
    </row>
    <row r="326" spans="17:45" x14ac:dyDescent="0.2">
      <c r="Q326" s="2">
        <v>19</v>
      </c>
      <c r="R326" s="1" t="s">
        <v>18</v>
      </c>
      <c r="S326" s="3">
        <v>134723680</v>
      </c>
      <c r="T326" s="3">
        <v>173584039</v>
      </c>
      <c r="U326" s="3">
        <v>209096827</v>
      </c>
      <c r="V326" s="3">
        <v>220322314</v>
      </c>
      <c r="W326" s="3">
        <v>234074728</v>
      </c>
      <c r="X326" s="3">
        <v>254487913</v>
      </c>
      <c r="Y326" s="3">
        <v>250304341</v>
      </c>
      <c r="Z326" s="3">
        <v>262949410</v>
      </c>
      <c r="AA326" s="3">
        <v>277765557</v>
      </c>
      <c r="AB326" s="3">
        <v>290660669</v>
      </c>
      <c r="AC326" s="3">
        <v>317618900</v>
      </c>
      <c r="AD326" s="3">
        <v>333802486</v>
      </c>
      <c r="AE326" s="3">
        <v>369277188</v>
      </c>
      <c r="AF326" s="3">
        <v>374110181</v>
      </c>
      <c r="AG326" s="3">
        <v>411183692</v>
      </c>
      <c r="AH326" s="3">
        <v>438949543</v>
      </c>
      <c r="AI326" s="3">
        <v>474836004</v>
      </c>
      <c r="AJ326" s="3">
        <v>542617149</v>
      </c>
      <c r="AK326" s="3">
        <v>565067609</v>
      </c>
      <c r="AL326" s="3">
        <v>585320311</v>
      </c>
      <c r="AM326" s="3">
        <v>582835650</v>
      </c>
      <c r="AN326" s="3">
        <v>612496267</v>
      </c>
      <c r="AO326" s="3">
        <v>609532377</v>
      </c>
      <c r="AP326" s="3">
        <v>684759729</v>
      </c>
      <c r="AQ326" s="3">
        <v>668331238</v>
      </c>
      <c r="AR326" s="3">
        <v>668413932</v>
      </c>
      <c r="AS326" s="3">
        <v>723086718</v>
      </c>
    </row>
    <row r="327" spans="17:45" x14ac:dyDescent="0.2">
      <c r="Q327" s="2">
        <v>20</v>
      </c>
      <c r="R327" s="1" t="s">
        <v>19</v>
      </c>
      <c r="S327" s="3">
        <v>66681484</v>
      </c>
      <c r="T327" s="3">
        <v>91348109</v>
      </c>
      <c r="U327" s="3">
        <v>95105215</v>
      </c>
      <c r="V327" s="3">
        <v>110246878</v>
      </c>
      <c r="W327" s="3">
        <v>115214695</v>
      </c>
      <c r="X327" s="3">
        <v>118713944</v>
      </c>
      <c r="Y327" s="3">
        <v>127964435</v>
      </c>
      <c r="Z327" s="3">
        <v>132151906</v>
      </c>
      <c r="AA327" s="3">
        <v>138907908</v>
      </c>
      <c r="AB327" s="3">
        <v>149055772</v>
      </c>
      <c r="AC327" s="3">
        <v>159223039</v>
      </c>
      <c r="AD327" s="3">
        <v>166303732</v>
      </c>
      <c r="AE327" s="3">
        <v>172540588</v>
      </c>
      <c r="AF327" s="3">
        <v>180740510</v>
      </c>
      <c r="AG327" s="3">
        <v>186369482</v>
      </c>
      <c r="AH327" s="3">
        <v>192986036</v>
      </c>
      <c r="AI327" s="3">
        <v>198635196</v>
      </c>
      <c r="AJ327" s="3">
        <v>222029062</v>
      </c>
      <c r="AK327" s="3">
        <v>219529888</v>
      </c>
      <c r="AL327" s="3">
        <v>214835708</v>
      </c>
      <c r="AM327" s="3">
        <v>230568670</v>
      </c>
      <c r="AN327" s="3">
        <v>243670315</v>
      </c>
      <c r="AO327" s="3">
        <v>254060980</v>
      </c>
      <c r="AP327" s="3">
        <v>268444500</v>
      </c>
      <c r="AQ327" s="3">
        <v>273961037</v>
      </c>
      <c r="AR327" s="3">
        <v>285327170</v>
      </c>
      <c r="AS327" s="3">
        <v>281454246</v>
      </c>
    </row>
    <row r="328" spans="17:45" x14ac:dyDescent="0.2">
      <c r="Q328" s="2">
        <v>21</v>
      </c>
      <c r="R328" s="1" t="s">
        <v>20</v>
      </c>
      <c r="S328" s="3">
        <v>41282843</v>
      </c>
      <c r="T328" s="3">
        <v>44334949</v>
      </c>
      <c r="U328" s="3">
        <v>45233778</v>
      </c>
      <c r="V328" s="3">
        <v>74488143</v>
      </c>
      <c r="W328" s="3">
        <v>80049382</v>
      </c>
      <c r="X328" s="3">
        <v>89119403</v>
      </c>
      <c r="Y328" s="3">
        <v>88403767</v>
      </c>
      <c r="Z328" s="3">
        <v>103565027</v>
      </c>
      <c r="AA328" s="3">
        <v>102646297</v>
      </c>
      <c r="AB328" s="3">
        <v>94621000</v>
      </c>
      <c r="AC328" s="3">
        <v>119853577</v>
      </c>
      <c r="AD328" s="3">
        <v>173278958</v>
      </c>
      <c r="AE328" s="3">
        <v>124405768</v>
      </c>
      <c r="AF328" s="3">
        <v>133625399</v>
      </c>
      <c r="AG328" s="3">
        <v>180420954</v>
      </c>
      <c r="AH328" s="3">
        <v>172985998</v>
      </c>
      <c r="AI328" s="3">
        <v>176874226</v>
      </c>
      <c r="AJ328" s="3">
        <v>206121843</v>
      </c>
      <c r="AK328" s="3">
        <v>232625422</v>
      </c>
      <c r="AL328" s="3">
        <v>232068447</v>
      </c>
      <c r="AM328" s="3">
        <v>235588106</v>
      </c>
      <c r="AN328" s="3">
        <v>245022592</v>
      </c>
      <c r="AO328" s="3">
        <v>227579433</v>
      </c>
      <c r="AP328" s="3">
        <v>224245173</v>
      </c>
      <c r="AQ328" s="3">
        <v>219840219</v>
      </c>
      <c r="AR328" s="3">
        <v>210122894</v>
      </c>
      <c r="AS328" s="3">
        <v>173298100</v>
      </c>
    </row>
    <row r="329" spans="17:45" x14ac:dyDescent="0.2">
      <c r="Q329" s="2">
        <v>22</v>
      </c>
      <c r="R329" s="1" t="s">
        <v>21</v>
      </c>
      <c r="S329" s="3">
        <v>47929495</v>
      </c>
      <c r="T329" s="3">
        <v>53382158</v>
      </c>
      <c r="U329" s="3">
        <v>56845366</v>
      </c>
      <c r="V329" s="3">
        <v>59589282</v>
      </c>
      <c r="W329" s="3">
        <v>65487676</v>
      </c>
      <c r="X329" s="3">
        <v>70612150</v>
      </c>
      <c r="Y329" s="3">
        <v>82418728</v>
      </c>
      <c r="Z329" s="3">
        <v>101949739</v>
      </c>
      <c r="AA329" s="3">
        <v>101783622</v>
      </c>
      <c r="AB329" s="3">
        <v>107373155</v>
      </c>
      <c r="AC329" s="3">
        <v>120004561</v>
      </c>
      <c r="AD329" s="3">
        <v>113605184</v>
      </c>
      <c r="AE329" s="3">
        <v>122028085</v>
      </c>
      <c r="AF329" s="3">
        <v>132470554</v>
      </c>
      <c r="AG329" s="3">
        <v>139201886</v>
      </c>
      <c r="AH329" s="3">
        <v>145114797</v>
      </c>
      <c r="AI329" s="3">
        <v>149882845</v>
      </c>
      <c r="AJ329" s="3">
        <v>121127231</v>
      </c>
      <c r="AK329" s="3">
        <v>124226589</v>
      </c>
      <c r="AL329" s="3">
        <v>118826464</v>
      </c>
      <c r="AM329" s="3">
        <v>116385680</v>
      </c>
      <c r="AN329" s="3">
        <v>121535903</v>
      </c>
      <c r="AO329" s="3">
        <v>127430861</v>
      </c>
      <c r="AP329" s="3">
        <v>124473122</v>
      </c>
      <c r="AQ329" s="3">
        <v>135451982</v>
      </c>
      <c r="AR329" s="3">
        <v>139221249</v>
      </c>
      <c r="AS329" s="3">
        <v>156443237</v>
      </c>
    </row>
    <row r="330" spans="17:45" x14ac:dyDescent="0.2">
      <c r="Q330" s="2">
        <v>23</v>
      </c>
      <c r="R330" s="1" t="s">
        <v>22</v>
      </c>
      <c r="S330" s="3">
        <v>6533337</v>
      </c>
      <c r="T330" s="3">
        <v>7177656</v>
      </c>
      <c r="U330" s="3">
        <v>1159086</v>
      </c>
      <c r="V330" s="3">
        <v>0</v>
      </c>
      <c r="W330" s="3">
        <v>0</v>
      </c>
      <c r="X330" s="3">
        <v>5370995</v>
      </c>
      <c r="Y330" s="3">
        <v>9130038</v>
      </c>
      <c r="Z330" s="3">
        <v>12187223</v>
      </c>
      <c r="AA330" s="3">
        <v>16011164</v>
      </c>
      <c r="AB330" s="3">
        <v>18375847</v>
      </c>
      <c r="AC330" s="3">
        <v>98394926</v>
      </c>
      <c r="AD330" s="3">
        <v>94986445</v>
      </c>
      <c r="AE330" s="3">
        <v>97247093</v>
      </c>
      <c r="AF330" s="3">
        <v>99524506</v>
      </c>
      <c r="AG330" s="3">
        <v>113785570</v>
      </c>
      <c r="AH330" s="3">
        <v>189507858</v>
      </c>
      <c r="AI330" s="3">
        <v>195704158</v>
      </c>
      <c r="AJ330" s="3">
        <v>157961440</v>
      </c>
      <c r="AK330" s="3">
        <v>177098178</v>
      </c>
      <c r="AL330" s="3">
        <v>164178462</v>
      </c>
      <c r="AM330" s="3">
        <v>168988249</v>
      </c>
      <c r="AN330" s="3">
        <v>191470251</v>
      </c>
      <c r="AO330" s="3">
        <v>201877956</v>
      </c>
      <c r="AP330" s="3">
        <v>203823941</v>
      </c>
      <c r="AQ330" s="3">
        <v>209160051</v>
      </c>
      <c r="AR330" s="3">
        <v>214360455</v>
      </c>
      <c r="AS330" s="3">
        <v>229804732</v>
      </c>
    </row>
    <row r="331" spans="17:45" x14ac:dyDescent="0.2">
      <c r="Q331" s="2">
        <v>24</v>
      </c>
      <c r="R331" s="1" t="s">
        <v>23</v>
      </c>
      <c r="S331" s="3">
        <v>116576616</v>
      </c>
      <c r="T331" s="3">
        <v>141954446</v>
      </c>
      <c r="U331" s="3">
        <v>154013995</v>
      </c>
      <c r="V331" s="3">
        <v>164773095</v>
      </c>
      <c r="W331" s="3">
        <v>185371082</v>
      </c>
      <c r="X331" s="3">
        <v>194517583</v>
      </c>
      <c r="Y331" s="3">
        <v>209155361</v>
      </c>
      <c r="Z331" s="3">
        <v>216576300</v>
      </c>
      <c r="AA331" s="3">
        <v>248793002</v>
      </c>
      <c r="AB331" s="3">
        <v>226280627</v>
      </c>
      <c r="AC331" s="3">
        <v>231542743</v>
      </c>
      <c r="AD331" s="3">
        <v>269658078</v>
      </c>
      <c r="AE331" s="3">
        <v>271393831</v>
      </c>
      <c r="AF331" s="3">
        <v>289576859</v>
      </c>
      <c r="AG331" s="3">
        <v>320818843</v>
      </c>
      <c r="AH331" s="3">
        <v>330774889</v>
      </c>
      <c r="AI331" s="3">
        <v>344573203</v>
      </c>
      <c r="AJ331" s="3">
        <v>378088400</v>
      </c>
      <c r="AK331" s="3">
        <v>406406030</v>
      </c>
      <c r="AL331" s="3">
        <v>425834470</v>
      </c>
      <c r="AM331" s="3">
        <v>406598366</v>
      </c>
      <c r="AN331" s="3">
        <v>428438688</v>
      </c>
      <c r="AO331" s="3">
        <v>439015518</v>
      </c>
      <c r="AP331" s="3">
        <v>456255930</v>
      </c>
      <c r="AQ331" s="3">
        <v>460234249</v>
      </c>
      <c r="AR331" s="3">
        <v>499195041</v>
      </c>
      <c r="AS331" s="3">
        <v>531437447</v>
      </c>
    </row>
    <row r="332" spans="17:45" x14ac:dyDescent="0.2">
      <c r="Q332" s="2">
        <v>25</v>
      </c>
      <c r="R332" s="1" t="s">
        <v>24</v>
      </c>
      <c r="S332" s="3">
        <v>156691252</v>
      </c>
      <c r="T332" s="3">
        <v>162704952</v>
      </c>
      <c r="U332" s="3">
        <v>161683680</v>
      </c>
      <c r="V332" s="3">
        <v>163880643</v>
      </c>
      <c r="W332" s="3">
        <v>178854227</v>
      </c>
      <c r="X332" s="3">
        <v>187228470</v>
      </c>
      <c r="Y332" s="3">
        <v>192479139</v>
      </c>
      <c r="Z332" s="3">
        <v>202225454</v>
      </c>
      <c r="AA332" s="3">
        <v>213767434</v>
      </c>
      <c r="AB332" s="3">
        <v>227062452</v>
      </c>
      <c r="AC332" s="3">
        <v>237833884</v>
      </c>
      <c r="AD332" s="3">
        <v>219070204</v>
      </c>
      <c r="AE332" s="3">
        <v>225161833</v>
      </c>
      <c r="AF332" s="3">
        <v>224355233</v>
      </c>
      <c r="AG332" s="3">
        <v>227453473</v>
      </c>
      <c r="AH332" s="3">
        <v>230471693</v>
      </c>
      <c r="AI332" s="3">
        <v>241998550</v>
      </c>
      <c r="AJ332" s="3">
        <v>254255196</v>
      </c>
      <c r="AK332" s="3">
        <v>241782489</v>
      </c>
      <c r="AL332" s="3">
        <v>214031182</v>
      </c>
      <c r="AM332" s="3">
        <v>217408902</v>
      </c>
      <c r="AN332" s="3">
        <v>235586793</v>
      </c>
      <c r="AO332" s="3">
        <v>243259163</v>
      </c>
      <c r="AP332" s="3">
        <v>265035077</v>
      </c>
      <c r="AQ332" s="3">
        <v>255119679</v>
      </c>
      <c r="AR332" s="3">
        <v>277617978</v>
      </c>
      <c r="AS332" s="3">
        <v>270725069</v>
      </c>
    </row>
    <row r="333" spans="17:45" x14ac:dyDescent="0.2">
      <c r="Q333" s="2">
        <v>26</v>
      </c>
      <c r="R333" s="1" t="s">
        <v>25</v>
      </c>
      <c r="S333" s="3">
        <v>47430618</v>
      </c>
      <c r="T333" s="3">
        <v>57958721</v>
      </c>
      <c r="U333" s="3">
        <v>62985453</v>
      </c>
      <c r="V333" s="3">
        <v>71234087</v>
      </c>
      <c r="W333" s="3">
        <v>91315001</v>
      </c>
      <c r="X333" s="3">
        <v>75567760</v>
      </c>
      <c r="Y333" s="3">
        <v>75656287</v>
      </c>
      <c r="Z333" s="3">
        <v>80958852</v>
      </c>
      <c r="AA333" s="3">
        <v>88669867</v>
      </c>
      <c r="AB333" s="3">
        <v>93568966</v>
      </c>
      <c r="AC333" s="3">
        <v>95386353</v>
      </c>
      <c r="AD333" s="3">
        <v>95605054</v>
      </c>
      <c r="AE333" s="3">
        <v>97696825</v>
      </c>
      <c r="AF333" s="3">
        <v>101118028</v>
      </c>
      <c r="AG333" s="3">
        <v>109165578</v>
      </c>
      <c r="AH333" s="3">
        <v>118662319</v>
      </c>
      <c r="AI333" s="3">
        <v>129230504</v>
      </c>
      <c r="AJ333" s="3">
        <v>148779235</v>
      </c>
      <c r="AK333" s="3">
        <v>141596032</v>
      </c>
      <c r="AL333" s="3">
        <v>148612200</v>
      </c>
      <c r="AM333" s="3">
        <v>159826199</v>
      </c>
      <c r="AN333" s="3">
        <v>167338812</v>
      </c>
      <c r="AO333" s="3">
        <v>175091334</v>
      </c>
      <c r="AP333" s="3">
        <v>187157964</v>
      </c>
      <c r="AQ333" s="3">
        <v>202817781</v>
      </c>
      <c r="AR333" s="3">
        <v>212548694</v>
      </c>
      <c r="AS333" s="3">
        <v>209765578</v>
      </c>
    </row>
    <row r="334" spans="17:45" x14ac:dyDescent="0.2">
      <c r="Q334" s="2">
        <v>27</v>
      </c>
      <c r="R334" s="1" t="s">
        <v>26</v>
      </c>
      <c r="S334" s="3">
        <v>141177144</v>
      </c>
      <c r="T334" s="3">
        <v>161048777</v>
      </c>
      <c r="U334" s="3">
        <v>186578016</v>
      </c>
      <c r="V334" s="3">
        <v>181916438</v>
      </c>
      <c r="W334" s="3">
        <v>185854231</v>
      </c>
      <c r="X334" s="3">
        <v>191655379</v>
      </c>
      <c r="Y334" s="3">
        <v>196683603</v>
      </c>
      <c r="Z334" s="3">
        <v>213776517</v>
      </c>
      <c r="AA334" s="3">
        <v>220930924</v>
      </c>
      <c r="AB334" s="3">
        <v>216718157</v>
      </c>
      <c r="AC334" s="3">
        <v>236088318</v>
      </c>
      <c r="AD334" s="3">
        <v>249095259</v>
      </c>
      <c r="AE334" s="3">
        <v>251700240</v>
      </c>
      <c r="AF334" s="3">
        <v>264389054</v>
      </c>
      <c r="AG334" s="3">
        <v>283658012</v>
      </c>
      <c r="AH334" s="3">
        <v>309290803</v>
      </c>
      <c r="AI334" s="3">
        <v>312577606</v>
      </c>
      <c r="AJ334" s="3">
        <v>351677502</v>
      </c>
      <c r="AK334" s="3">
        <v>359370213</v>
      </c>
      <c r="AL334" s="3">
        <v>379479396</v>
      </c>
      <c r="AM334" s="3">
        <v>385676696</v>
      </c>
      <c r="AN334" s="3">
        <v>387247328</v>
      </c>
      <c r="AO334" s="3">
        <v>374173666</v>
      </c>
      <c r="AP334" s="3">
        <v>394474915</v>
      </c>
      <c r="AQ334" s="3">
        <v>403988848</v>
      </c>
      <c r="AR334" s="3">
        <v>423122488</v>
      </c>
      <c r="AS334" s="3">
        <v>425322723</v>
      </c>
    </row>
    <row r="335" spans="17:45" x14ac:dyDescent="0.2">
      <c r="Q335" s="2">
        <v>28</v>
      </c>
      <c r="R335" s="1" t="s">
        <v>27</v>
      </c>
      <c r="S335" s="3">
        <v>25805188</v>
      </c>
      <c r="T335" s="3">
        <v>50959767</v>
      </c>
      <c r="U335" s="3">
        <v>56032804</v>
      </c>
      <c r="V335" s="3">
        <v>59335278</v>
      </c>
      <c r="W335" s="3">
        <v>60421236</v>
      </c>
      <c r="X335" s="3">
        <v>63598197</v>
      </c>
      <c r="Y335" s="3">
        <v>68099812</v>
      </c>
      <c r="Z335" s="3">
        <v>69830529</v>
      </c>
      <c r="AA335" s="3">
        <v>74171496</v>
      </c>
      <c r="AB335" s="3">
        <v>84405247</v>
      </c>
      <c r="AC335" s="3">
        <v>99376387</v>
      </c>
      <c r="AD335" s="3">
        <v>99236939</v>
      </c>
      <c r="AE335" s="3">
        <v>116726864</v>
      </c>
      <c r="AF335" s="3">
        <v>127158754</v>
      </c>
      <c r="AG335" s="3">
        <v>143523196</v>
      </c>
      <c r="AH335" s="3">
        <v>163348834</v>
      </c>
      <c r="AI335" s="3">
        <v>167640430</v>
      </c>
      <c r="AJ335" s="3">
        <v>182518099</v>
      </c>
      <c r="AK335" s="3">
        <v>176662296</v>
      </c>
      <c r="AL335" s="3">
        <v>167106692</v>
      </c>
      <c r="AM335" s="3">
        <v>157477353</v>
      </c>
      <c r="AN335" s="3">
        <v>167811529</v>
      </c>
      <c r="AO335" s="3">
        <v>184524061</v>
      </c>
      <c r="AP335" s="3">
        <v>193466892</v>
      </c>
      <c r="AQ335" s="3">
        <v>197580353</v>
      </c>
      <c r="AR335" s="3">
        <v>206469183</v>
      </c>
      <c r="AS335" s="3">
        <v>220322836</v>
      </c>
    </row>
    <row r="336" spans="17:45" x14ac:dyDescent="0.2">
      <c r="Q336" s="2">
        <v>29</v>
      </c>
      <c r="R336" s="1" t="s">
        <v>28</v>
      </c>
      <c r="S336" s="3">
        <v>142802621</v>
      </c>
      <c r="T336" s="3">
        <v>158848575</v>
      </c>
      <c r="U336" s="3">
        <v>157364505</v>
      </c>
      <c r="V336" s="3">
        <v>152599726</v>
      </c>
      <c r="W336" s="3">
        <v>149207015</v>
      </c>
      <c r="X336" s="3">
        <v>156482544</v>
      </c>
      <c r="Y336" s="3">
        <v>157753023</v>
      </c>
      <c r="Z336" s="3">
        <v>172183328</v>
      </c>
      <c r="AA336" s="3">
        <v>187250082</v>
      </c>
      <c r="AB336" s="3">
        <v>221760827</v>
      </c>
      <c r="AC336" s="3">
        <v>233975588</v>
      </c>
      <c r="AD336" s="3">
        <v>311434107</v>
      </c>
      <c r="AE336" s="3">
        <v>297313335</v>
      </c>
      <c r="AF336" s="3">
        <v>264726275</v>
      </c>
      <c r="AG336" s="3">
        <v>265007175</v>
      </c>
      <c r="AH336" s="3">
        <v>282526707</v>
      </c>
      <c r="AI336" s="3">
        <v>289386976</v>
      </c>
      <c r="AJ336" s="3">
        <v>288961143</v>
      </c>
      <c r="AK336" s="3">
        <v>288515472</v>
      </c>
      <c r="AL336" s="3">
        <v>287930973</v>
      </c>
      <c r="AM336" s="3">
        <v>289279147</v>
      </c>
      <c r="AN336" s="3">
        <v>302683422</v>
      </c>
      <c r="AO336" s="3">
        <v>316924402</v>
      </c>
      <c r="AP336" s="3">
        <v>332981583</v>
      </c>
      <c r="AQ336" s="3">
        <v>342743193</v>
      </c>
      <c r="AR336" s="3">
        <v>359996459</v>
      </c>
      <c r="AS336" s="3">
        <v>381758989</v>
      </c>
    </row>
    <row r="337" spans="17:45" x14ac:dyDescent="0.2">
      <c r="Q337" s="2">
        <v>30</v>
      </c>
      <c r="R337" s="1" t="s">
        <v>29</v>
      </c>
      <c r="S337" s="3">
        <v>52783082</v>
      </c>
      <c r="T337" s="3">
        <v>58214850</v>
      </c>
      <c r="U337" s="3">
        <v>58250152</v>
      </c>
      <c r="V337" s="3">
        <v>60718702</v>
      </c>
      <c r="W337" s="3">
        <v>63017139</v>
      </c>
      <c r="X337" s="3">
        <v>64013523</v>
      </c>
      <c r="Y337" s="3">
        <v>65179769</v>
      </c>
      <c r="Z337" s="3">
        <v>69474227</v>
      </c>
      <c r="AA337" s="3">
        <v>71961388</v>
      </c>
      <c r="AB337" s="3">
        <v>80282799</v>
      </c>
      <c r="AC337" s="3">
        <v>86377558</v>
      </c>
      <c r="AD337" s="3">
        <v>90237887</v>
      </c>
      <c r="AE337" s="3">
        <v>90916380</v>
      </c>
      <c r="AF337" s="3">
        <v>87476745</v>
      </c>
      <c r="AG337" s="3">
        <v>92659985</v>
      </c>
      <c r="AH337" s="3">
        <v>100350402</v>
      </c>
      <c r="AI337" s="3">
        <v>105546293</v>
      </c>
      <c r="AJ337" s="3">
        <v>112443049</v>
      </c>
      <c r="AK337" s="3">
        <v>115063597</v>
      </c>
      <c r="AL337" s="3">
        <v>107839285</v>
      </c>
      <c r="AM337" s="3">
        <v>107365197</v>
      </c>
      <c r="AN337" s="3">
        <v>113952516</v>
      </c>
      <c r="AO337" s="3">
        <v>116570583</v>
      </c>
      <c r="AP337" s="3">
        <v>120130887</v>
      </c>
      <c r="AQ337" s="3">
        <v>120800269</v>
      </c>
      <c r="AR337" s="3">
        <v>124386000</v>
      </c>
      <c r="AS337" s="3">
        <v>128305253</v>
      </c>
    </row>
    <row r="338" spans="17:45" x14ac:dyDescent="0.2">
      <c r="Q338" s="2">
        <v>31</v>
      </c>
      <c r="R338" s="1" t="s">
        <v>30</v>
      </c>
      <c r="S338" s="3">
        <v>41501316</v>
      </c>
      <c r="T338" s="3">
        <v>42008681</v>
      </c>
      <c r="U338" s="3">
        <v>40638983</v>
      </c>
      <c r="V338" s="3">
        <v>41636825</v>
      </c>
      <c r="W338" s="3">
        <v>41047088</v>
      </c>
      <c r="X338" s="3">
        <v>41218489</v>
      </c>
      <c r="Y338" s="3">
        <v>44407283</v>
      </c>
      <c r="Z338" s="3">
        <v>45933423</v>
      </c>
      <c r="AA338" s="3">
        <v>52165964</v>
      </c>
      <c r="AB338" s="3">
        <v>56828582</v>
      </c>
      <c r="AC338" s="3">
        <v>59915002</v>
      </c>
      <c r="AD338" s="3">
        <v>58629381</v>
      </c>
      <c r="AE338" s="3">
        <v>59208761</v>
      </c>
      <c r="AF338" s="3">
        <v>61908634</v>
      </c>
      <c r="AG338" s="3">
        <v>68438179</v>
      </c>
      <c r="AH338" s="3">
        <v>76199531</v>
      </c>
      <c r="AI338" s="3">
        <v>78814540</v>
      </c>
      <c r="AJ338" s="3">
        <v>87555011</v>
      </c>
      <c r="AK338" s="3">
        <v>83794106</v>
      </c>
      <c r="AL338" s="3">
        <v>86244109</v>
      </c>
      <c r="AM338" s="3">
        <v>95878016</v>
      </c>
      <c r="AN338" s="3">
        <v>95387553</v>
      </c>
      <c r="AO338" s="3">
        <v>98856332</v>
      </c>
      <c r="AP338" s="3">
        <v>98940493</v>
      </c>
      <c r="AQ338" s="3">
        <v>104976777</v>
      </c>
      <c r="AR338" s="3">
        <v>109228215</v>
      </c>
      <c r="AS338" s="3">
        <v>109750171</v>
      </c>
    </row>
    <row r="339" spans="17:45" x14ac:dyDescent="0.2">
      <c r="Q339" s="2">
        <v>32</v>
      </c>
      <c r="R339" s="1" t="s">
        <v>31</v>
      </c>
      <c r="S339" s="3">
        <v>15368424</v>
      </c>
      <c r="T339" s="3">
        <v>18920568</v>
      </c>
      <c r="U339" s="3">
        <v>23832486</v>
      </c>
      <c r="V339" s="3">
        <v>29776586</v>
      </c>
      <c r="W339" s="3">
        <v>36842899</v>
      </c>
      <c r="X339" s="3">
        <v>44751039</v>
      </c>
      <c r="Y339" s="3">
        <v>47291052</v>
      </c>
      <c r="Z339" s="3">
        <v>50727851</v>
      </c>
      <c r="AA339" s="3">
        <v>55147058</v>
      </c>
      <c r="AB339" s="3">
        <v>63205220</v>
      </c>
      <c r="AC339" s="3">
        <v>67032112</v>
      </c>
      <c r="AD339" s="3">
        <v>81960502</v>
      </c>
      <c r="AE339" s="3">
        <v>81613947</v>
      </c>
      <c r="AF339" s="3">
        <v>77660799</v>
      </c>
      <c r="AG339" s="3">
        <v>83627447</v>
      </c>
      <c r="AH339" s="3">
        <v>86787980</v>
      </c>
      <c r="AI339" s="3">
        <v>95458228</v>
      </c>
      <c r="AJ339" s="3">
        <v>108832702</v>
      </c>
      <c r="AK339" s="3">
        <v>105796655</v>
      </c>
      <c r="AL339" s="3">
        <v>105838213</v>
      </c>
      <c r="AM339" s="3">
        <v>109692028</v>
      </c>
      <c r="AN339" s="3">
        <v>111000785</v>
      </c>
      <c r="AO339" s="3">
        <v>118950651</v>
      </c>
      <c r="AP339" s="3">
        <v>145022466</v>
      </c>
      <c r="AQ339" s="3">
        <v>146778199</v>
      </c>
      <c r="AR339" s="3">
        <v>147503419</v>
      </c>
      <c r="AS339" s="3">
        <v>159399733</v>
      </c>
    </row>
    <row r="340" spans="17:45" x14ac:dyDescent="0.2">
      <c r="Q340" s="2">
        <v>33</v>
      </c>
      <c r="R340" s="1" t="s">
        <v>32</v>
      </c>
      <c r="S340" s="3">
        <v>23900505</v>
      </c>
      <c r="T340" s="3">
        <v>28315308</v>
      </c>
      <c r="U340" s="3">
        <v>30297314</v>
      </c>
      <c r="V340" s="3">
        <v>31638575</v>
      </c>
      <c r="W340" s="3">
        <v>33447961</v>
      </c>
      <c r="X340" s="3">
        <v>33431423</v>
      </c>
      <c r="Y340" s="3">
        <v>32842980</v>
      </c>
      <c r="Z340" s="3">
        <v>32793678</v>
      </c>
      <c r="AA340" s="3">
        <v>29542581</v>
      </c>
      <c r="AB340" s="3">
        <v>36238702</v>
      </c>
      <c r="AC340" s="3">
        <v>36135645</v>
      </c>
      <c r="AD340" s="3">
        <v>34947506</v>
      </c>
      <c r="AE340" s="3">
        <v>38874166</v>
      </c>
      <c r="AF340" s="3">
        <v>38894477</v>
      </c>
      <c r="AG340" s="3">
        <v>41327353</v>
      </c>
      <c r="AH340" s="3">
        <v>43091865</v>
      </c>
      <c r="AI340" s="3">
        <v>47697564</v>
      </c>
      <c r="AJ340" s="3">
        <v>52603676</v>
      </c>
      <c r="AK340" s="3">
        <v>55545022</v>
      </c>
      <c r="AL340" s="3">
        <v>56688880</v>
      </c>
      <c r="AM340" s="3">
        <v>53003967</v>
      </c>
      <c r="AN340" s="3">
        <v>54033032</v>
      </c>
      <c r="AO340" s="3">
        <v>61836086</v>
      </c>
      <c r="AP340" s="3">
        <v>64301177</v>
      </c>
      <c r="AQ340" s="3">
        <v>64113674</v>
      </c>
      <c r="AR340" s="3">
        <v>69077562</v>
      </c>
      <c r="AS340" s="3">
        <v>71866895</v>
      </c>
    </row>
    <row r="341" spans="17:45" x14ac:dyDescent="0.2">
      <c r="Q341" s="2">
        <v>34</v>
      </c>
      <c r="R341" s="1" t="s">
        <v>33</v>
      </c>
      <c r="S341" s="3">
        <v>0</v>
      </c>
      <c r="T341" s="3">
        <v>251128</v>
      </c>
      <c r="U341" s="3">
        <v>287317</v>
      </c>
      <c r="V341" s="3">
        <v>0</v>
      </c>
      <c r="W341" s="3">
        <v>0</v>
      </c>
      <c r="X341" s="3">
        <v>32422</v>
      </c>
      <c r="Y341" s="3">
        <v>0</v>
      </c>
      <c r="Z341" s="3">
        <v>0</v>
      </c>
      <c r="AA341" s="3">
        <v>0</v>
      </c>
      <c r="AB341" s="3">
        <v>53376693</v>
      </c>
      <c r="AC341" s="3">
        <v>57180331</v>
      </c>
      <c r="AD341" s="3">
        <v>56730232</v>
      </c>
      <c r="AE341" s="3">
        <v>48511499</v>
      </c>
      <c r="AF341" s="3">
        <v>52543740</v>
      </c>
      <c r="AG341" s="3">
        <v>57814571</v>
      </c>
      <c r="AH341" s="3">
        <v>61629719</v>
      </c>
      <c r="AI341" s="3">
        <v>64511109</v>
      </c>
      <c r="AJ341" s="3">
        <v>70524966</v>
      </c>
      <c r="AK341" s="3">
        <v>76236835</v>
      </c>
      <c r="AL341" s="3">
        <v>72600834</v>
      </c>
      <c r="AM341" s="3">
        <v>74961390</v>
      </c>
      <c r="AN341" s="3">
        <v>91569664</v>
      </c>
      <c r="AO341" s="3">
        <v>89072234</v>
      </c>
      <c r="AP341" s="3">
        <v>93753235</v>
      </c>
      <c r="AQ341" s="3">
        <v>101327660</v>
      </c>
      <c r="AR341" s="3">
        <v>100398039</v>
      </c>
      <c r="AS341" s="3">
        <v>100535649</v>
      </c>
    </row>
    <row r="342" spans="17:45" x14ac:dyDescent="0.2">
      <c r="Q342" s="2">
        <v>35</v>
      </c>
      <c r="R342" s="1" t="s">
        <v>34</v>
      </c>
      <c r="S342" s="3">
        <v>74524430</v>
      </c>
      <c r="T342" s="3">
        <v>78692004</v>
      </c>
      <c r="U342" s="3">
        <v>81842677</v>
      </c>
      <c r="V342" s="3">
        <v>89038904</v>
      </c>
      <c r="W342" s="3">
        <v>90476418</v>
      </c>
      <c r="X342" s="3">
        <v>91363810</v>
      </c>
      <c r="Y342" s="3">
        <v>95360076</v>
      </c>
      <c r="Z342" s="3">
        <v>99263714</v>
      </c>
      <c r="AA342" s="3">
        <v>104925546</v>
      </c>
      <c r="AB342" s="3">
        <v>127766180</v>
      </c>
      <c r="AC342" s="3">
        <v>136851337</v>
      </c>
      <c r="AD342" s="3">
        <v>139156573</v>
      </c>
      <c r="AE342" s="3">
        <v>146198244</v>
      </c>
      <c r="AF342" s="3">
        <v>149607298</v>
      </c>
      <c r="AG342" s="3">
        <v>152739830</v>
      </c>
      <c r="AH342" s="3">
        <v>158506339</v>
      </c>
      <c r="AI342" s="3">
        <v>165911294</v>
      </c>
      <c r="AJ342" s="3">
        <v>173438666</v>
      </c>
      <c r="AK342" s="3">
        <v>176805637</v>
      </c>
      <c r="AL342" s="3">
        <v>175429828</v>
      </c>
      <c r="AM342" s="3">
        <v>174180599</v>
      </c>
      <c r="AN342" s="3">
        <v>165820358</v>
      </c>
      <c r="AO342" s="3">
        <v>158646337</v>
      </c>
      <c r="AP342" s="3">
        <v>161593399</v>
      </c>
      <c r="AQ342" s="3">
        <v>156700344</v>
      </c>
      <c r="AR342" s="3">
        <v>161354919</v>
      </c>
      <c r="AS342" s="3">
        <v>157628441</v>
      </c>
    </row>
    <row r="343" spans="17:45" x14ac:dyDescent="0.2">
      <c r="Q343" s="2">
        <v>36</v>
      </c>
      <c r="R343" s="1" t="s">
        <v>35</v>
      </c>
      <c r="S343" s="3">
        <v>38119309</v>
      </c>
      <c r="T343" s="3">
        <v>40947628</v>
      </c>
      <c r="U343" s="3">
        <v>41693828</v>
      </c>
      <c r="V343" s="3">
        <v>43255864</v>
      </c>
      <c r="W343" s="3">
        <v>45924941</v>
      </c>
      <c r="X343" s="3">
        <v>46904643</v>
      </c>
      <c r="Y343" s="3">
        <v>49955599</v>
      </c>
      <c r="Z343" s="3">
        <v>51992442</v>
      </c>
      <c r="AA343" s="3">
        <v>58553389</v>
      </c>
      <c r="AB343" s="3">
        <v>65963988</v>
      </c>
      <c r="AC343" s="3">
        <v>71376998</v>
      </c>
      <c r="AD343" s="3">
        <v>67291912</v>
      </c>
      <c r="AE343" s="3">
        <v>70567912</v>
      </c>
      <c r="AF343" s="3">
        <v>70960352</v>
      </c>
      <c r="AG343" s="3">
        <v>73268125</v>
      </c>
      <c r="AH343" s="3">
        <v>67361346</v>
      </c>
      <c r="AI343" s="3">
        <v>69572572</v>
      </c>
      <c r="AJ343" s="3">
        <v>78134053</v>
      </c>
      <c r="AK343" s="3">
        <v>81041138</v>
      </c>
      <c r="AL343" s="3">
        <v>86998057</v>
      </c>
      <c r="AM343" s="3">
        <v>92836172</v>
      </c>
      <c r="AN343" s="3">
        <v>95171310</v>
      </c>
      <c r="AO343" s="3">
        <v>102318428</v>
      </c>
      <c r="AP343" s="3">
        <v>109394664</v>
      </c>
      <c r="AQ343" s="3">
        <v>113868214</v>
      </c>
      <c r="AR343" s="3">
        <v>127050874</v>
      </c>
      <c r="AS343" s="3">
        <v>146582323</v>
      </c>
    </row>
    <row r="344" spans="17:45" x14ac:dyDescent="0.2">
      <c r="Q344" s="2">
        <v>37</v>
      </c>
      <c r="R344" s="1" t="s">
        <v>36</v>
      </c>
      <c r="S344" s="3">
        <v>41877115</v>
      </c>
      <c r="T344" s="3">
        <v>45685888</v>
      </c>
      <c r="U344" s="3">
        <v>48018031</v>
      </c>
      <c r="V344" s="3">
        <v>53614083</v>
      </c>
      <c r="W344" s="3">
        <v>56002217</v>
      </c>
      <c r="X344" s="3">
        <f>(W344+Y344)/2</f>
        <v>62634135.5</v>
      </c>
      <c r="Y344" s="3">
        <v>69266054</v>
      </c>
      <c r="Z344" s="3">
        <v>66959296</v>
      </c>
      <c r="AA344" s="3">
        <v>71193837</v>
      </c>
      <c r="AB344" s="3">
        <v>76144062</v>
      </c>
      <c r="AC344" s="3">
        <v>84740952</v>
      </c>
      <c r="AD344" s="3">
        <v>92232128</v>
      </c>
      <c r="AE344" s="3">
        <v>107644936</v>
      </c>
      <c r="AF344" s="3">
        <v>110758943</v>
      </c>
      <c r="AG344" s="3">
        <v>121396752</v>
      </c>
      <c r="AH344" s="3">
        <v>128077124</v>
      </c>
      <c r="AI344" s="3">
        <v>134393450</v>
      </c>
      <c r="AJ344" s="3">
        <v>144621562</v>
      </c>
      <c r="AK344" s="3">
        <v>144838258</v>
      </c>
      <c r="AL344" s="3">
        <v>145451357</v>
      </c>
      <c r="AM344" s="3">
        <v>153098076</v>
      </c>
      <c r="AN344" s="3">
        <v>164597356</v>
      </c>
      <c r="AO344" s="3">
        <v>167657338</v>
      </c>
      <c r="AP344" s="3">
        <v>186099241</v>
      </c>
      <c r="AQ344" s="3">
        <v>195268627</v>
      </c>
      <c r="AR344" s="3">
        <v>217074058</v>
      </c>
      <c r="AS344" s="3">
        <v>217714933</v>
      </c>
    </row>
    <row r="345" spans="17:45" x14ac:dyDescent="0.2">
      <c r="Q345" s="2">
        <v>38</v>
      </c>
      <c r="R345" s="1" t="s">
        <v>37</v>
      </c>
      <c r="S345" s="3">
        <v>17143935</v>
      </c>
      <c r="T345" s="3">
        <v>17742627</v>
      </c>
      <c r="U345" s="3">
        <v>18263183</v>
      </c>
      <c r="V345" s="3">
        <v>18313705</v>
      </c>
      <c r="W345" s="3">
        <v>20283178</v>
      </c>
      <c r="X345" s="3">
        <v>21986028</v>
      </c>
      <c r="Y345" s="3">
        <v>22870957</v>
      </c>
      <c r="Z345" s="3">
        <v>25049384</v>
      </c>
      <c r="AA345" s="3">
        <v>28572989</v>
      </c>
      <c r="AB345" s="3">
        <v>36559653</v>
      </c>
      <c r="AC345" s="3">
        <v>41082524</v>
      </c>
      <c r="AD345" s="3">
        <v>46934452</v>
      </c>
      <c r="AE345" s="3">
        <v>57435399</v>
      </c>
      <c r="AF345" s="3">
        <v>60868642</v>
      </c>
      <c r="AG345" s="3">
        <v>69648061</v>
      </c>
      <c r="AH345" s="3">
        <v>78145125</v>
      </c>
      <c r="AI345" s="3">
        <v>83246006</v>
      </c>
      <c r="AJ345" s="3">
        <v>100987929</v>
      </c>
      <c r="AK345" s="3">
        <v>101607668</v>
      </c>
      <c r="AL345" s="3">
        <v>100568317</v>
      </c>
      <c r="AM345" s="3">
        <v>101948946</v>
      </c>
      <c r="AN345" s="3">
        <v>107784419</v>
      </c>
      <c r="AO345" s="3">
        <v>111894648</v>
      </c>
      <c r="AP345" s="3">
        <v>116634942</v>
      </c>
      <c r="AQ345" s="3">
        <v>124758269</v>
      </c>
      <c r="AR345" s="3">
        <v>130894875</v>
      </c>
      <c r="AS345" s="3">
        <v>133770480</v>
      </c>
    </row>
    <row r="346" spans="17:45" x14ac:dyDescent="0.2">
      <c r="Q346" s="2">
        <v>39</v>
      </c>
      <c r="R346" s="1" t="s">
        <v>38</v>
      </c>
      <c r="S346" s="3">
        <v>27905505</v>
      </c>
      <c r="T346" s="3">
        <v>29316133</v>
      </c>
      <c r="U346" s="3">
        <v>31504133</v>
      </c>
      <c r="V346" s="3">
        <v>36302975</v>
      </c>
      <c r="W346" s="3">
        <v>38681040</v>
      </c>
      <c r="X346" s="3">
        <v>38217427</v>
      </c>
      <c r="Y346" s="3">
        <v>40097357</v>
      </c>
      <c r="Z346" s="3">
        <v>47268627</v>
      </c>
      <c r="AA346" s="3">
        <v>49190694</v>
      </c>
      <c r="AB346" s="3">
        <v>48734230</v>
      </c>
      <c r="AC346" s="3">
        <v>55451900</v>
      </c>
      <c r="AD346" s="3">
        <v>60456256</v>
      </c>
      <c r="AE346" s="3">
        <v>77931416</v>
      </c>
      <c r="AF346" s="3">
        <v>82699907</v>
      </c>
      <c r="AG346" s="3">
        <v>85313416</v>
      </c>
      <c r="AH346" s="3">
        <v>92514865</v>
      </c>
      <c r="AI346" s="3">
        <v>98316062</v>
      </c>
      <c r="AJ346" s="3">
        <v>106223037</v>
      </c>
      <c r="AK346" s="3">
        <v>107264498</v>
      </c>
      <c r="AL346" s="3">
        <v>108984059</v>
      </c>
      <c r="AM346" s="3">
        <v>120183564</v>
      </c>
      <c r="AN346" s="3">
        <v>123080940</v>
      </c>
      <c r="AO346" s="3">
        <v>115508610</v>
      </c>
      <c r="AP346" s="3">
        <v>115430045</v>
      </c>
      <c r="AQ346" s="3">
        <v>114939617</v>
      </c>
      <c r="AR346" s="3">
        <v>115533289</v>
      </c>
      <c r="AS346" s="3">
        <v>118868846</v>
      </c>
    </row>
    <row r="347" spans="17:45" x14ac:dyDescent="0.2">
      <c r="Q347" s="2">
        <v>40</v>
      </c>
      <c r="R347" s="1" t="s">
        <v>39</v>
      </c>
      <c r="S347" s="3">
        <v>20032122</v>
      </c>
      <c r="T347" s="3">
        <v>20761953</v>
      </c>
      <c r="U347" s="3">
        <v>22196778</v>
      </c>
      <c r="V347" s="3">
        <v>23392396</v>
      </c>
      <c r="W347" s="3">
        <v>24343124</v>
      </c>
      <c r="X347" s="3">
        <v>25087255</v>
      </c>
      <c r="Y347" s="3">
        <v>25555479</v>
      </c>
      <c r="Z347" s="3">
        <v>28305934</v>
      </c>
      <c r="AA347" s="3">
        <v>33380387</v>
      </c>
      <c r="AB347" s="3">
        <v>34783498</v>
      </c>
      <c r="AC347" s="3">
        <v>48134573</v>
      </c>
      <c r="AD347" s="3">
        <v>58114941</v>
      </c>
      <c r="AE347" s="3">
        <v>61644489</v>
      </c>
      <c r="AF347" s="3">
        <v>66108998</v>
      </c>
      <c r="AG347" s="3">
        <v>78466263</v>
      </c>
      <c r="AH347" s="3">
        <v>81741528</v>
      </c>
      <c r="AI347" s="3">
        <v>84403153</v>
      </c>
      <c r="AJ347" s="3">
        <v>91085744</v>
      </c>
      <c r="AK347" s="3">
        <v>80898966</v>
      </c>
      <c r="AL347" s="3">
        <v>82482549</v>
      </c>
      <c r="AM347" s="3">
        <v>78126387</v>
      </c>
      <c r="AN347" s="3">
        <v>82989744</v>
      </c>
      <c r="AO347" s="3">
        <v>83510897</v>
      </c>
      <c r="AP347" s="3">
        <v>86366073</v>
      </c>
      <c r="AQ347" s="3">
        <v>92914551</v>
      </c>
      <c r="AR347" s="3">
        <v>95189092</v>
      </c>
      <c r="AS347" s="3">
        <v>99087376</v>
      </c>
    </row>
    <row r="348" spans="17:45" x14ac:dyDescent="0.2">
      <c r="Q348" s="2">
        <v>41</v>
      </c>
      <c r="R348" s="1" t="s">
        <v>40</v>
      </c>
      <c r="S348" s="3">
        <v>18335259</v>
      </c>
      <c r="T348" s="3">
        <v>22628085</v>
      </c>
      <c r="U348" s="3">
        <v>24330693</v>
      </c>
      <c r="V348" s="3">
        <v>23905629</v>
      </c>
      <c r="W348" s="3">
        <v>24771406</v>
      </c>
      <c r="X348" s="3">
        <v>24167407</v>
      </c>
      <c r="Y348" s="3">
        <v>25665114</v>
      </c>
      <c r="Z348" s="3">
        <v>29616138</v>
      </c>
      <c r="AA348" s="3">
        <v>31203311</v>
      </c>
      <c r="AB348" s="3">
        <v>33730065</v>
      </c>
      <c r="AC348" s="3">
        <v>36909728</v>
      </c>
      <c r="AD348" s="3">
        <v>43006094</v>
      </c>
      <c r="AE348" s="3">
        <v>46919279</v>
      </c>
      <c r="AF348" s="3">
        <v>46613839</v>
      </c>
      <c r="AG348" s="3">
        <v>45741743</v>
      </c>
      <c r="AH348" s="3">
        <v>45948682</v>
      </c>
      <c r="AI348" s="3">
        <v>49647123</v>
      </c>
      <c r="AJ348" s="3">
        <v>49678446</v>
      </c>
      <c r="AK348" s="3">
        <v>53134034</v>
      </c>
      <c r="AL348" s="3">
        <v>52936558</v>
      </c>
      <c r="AM348" s="3">
        <v>54587799</v>
      </c>
      <c r="AN348" s="3">
        <v>54777051</v>
      </c>
      <c r="AO348" s="3">
        <v>54170453</v>
      </c>
      <c r="AP348" s="3">
        <v>52625229</v>
      </c>
      <c r="AQ348" s="3">
        <v>51734780</v>
      </c>
      <c r="AR348" s="3">
        <v>50980067</v>
      </c>
      <c r="AS348" s="3">
        <v>53476473</v>
      </c>
    </row>
    <row r="349" spans="17:45" x14ac:dyDescent="0.2">
      <c r="Q349" s="2">
        <v>42</v>
      </c>
      <c r="R349" s="1" t="s">
        <v>41</v>
      </c>
      <c r="S349" s="3">
        <v>38458418</v>
      </c>
      <c r="T349" s="3">
        <v>42887454</v>
      </c>
      <c r="U349" s="3">
        <v>46998539</v>
      </c>
      <c r="V349" s="3">
        <v>49417789</v>
      </c>
      <c r="W349" s="3">
        <v>52639338</v>
      </c>
      <c r="X349" s="3">
        <v>57908733</v>
      </c>
      <c r="Y349" s="3">
        <v>64823000</v>
      </c>
      <c r="Z349" s="3">
        <v>68255779</v>
      </c>
      <c r="AA349" s="3">
        <v>76115034</v>
      </c>
      <c r="AB349" s="3">
        <v>92764593</v>
      </c>
      <c r="AC349" s="3">
        <v>107484201</v>
      </c>
      <c r="AD349" s="3">
        <v>122537588</v>
      </c>
      <c r="AE349" s="3">
        <v>121156511</v>
      </c>
      <c r="AF349" s="3">
        <v>124649703</v>
      </c>
      <c r="AG349" s="3">
        <v>129030561</v>
      </c>
      <c r="AH349" s="3">
        <v>136824235</v>
      </c>
      <c r="AI349" s="3">
        <v>151050068</v>
      </c>
      <c r="AJ349" s="3">
        <v>176185048</v>
      </c>
      <c r="AK349" s="3">
        <v>182937098</v>
      </c>
      <c r="AL349" s="3">
        <v>176478141</v>
      </c>
      <c r="AM349" s="3">
        <v>187386434</v>
      </c>
      <c r="AN349" s="3">
        <v>202039263</v>
      </c>
      <c r="AO349" s="3">
        <v>218586616</v>
      </c>
      <c r="AP349" s="3">
        <v>235047222</v>
      </c>
      <c r="AQ349" s="3">
        <v>234264036</v>
      </c>
      <c r="AR349" s="3">
        <v>268970123</v>
      </c>
      <c r="AS349" s="3">
        <v>257734621</v>
      </c>
    </row>
    <row r="350" spans="17:45" x14ac:dyDescent="0.2">
      <c r="Q350" s="2">
        <v>43</v>
      </c>
      <c r="R350" s="1" t="s">
        <v>42</v>
      </c>
      <c r="S350" s="3">
        <v>26544825</v>
      </c>
      <c r="T350" s="3">
        <v>35277192</v>
      </c>
      <c r="U350" s="3">
        <v>38908880</v>
      </c>
      <c r="V350" s="3">
        <v>38400923</v>
      </c>
      <c r="W350" s="3">
        <v>34081961</v>
      </c>
      <c r="X350" s="3">
        <v>34783260</v>
      </c>
      <c r="Y350" s="3">
        <v>34030984</v>
      </c>
      <c r="Z350" s="3">
        <v>40886179</v>
      </c>
      <c r="AA350" s="3">
        <v>44228757</v>
      </c>
      <c r="AB350" s="3">
        <v>45197967</v>
      </c>
      <c r="AC350" s="3">
        <v>48023401</v>
      </c>
      <c r="AD350" s="3">
        <v>48470524</v>
      </c>
      <c r="AE350" s="3">
        <v>50247857</v>
      </c>
      <c r="AF350" s="3">
        <v>52059638</v>
      </c>
      <c r="AG350" s="3">
        <v>54928150</v>
      </c>
      <c r="AH350" s="3">
        <v>58531738</v>
      </c>
      <c r="AI350" s="3">
        <v>61276481</v>
      </c>
      <c r="AJ350" s="3">
        <v>64701639</v>
      </c>
      <c r="AK350" s="3">
        <v>65870292</v>
      </c>
      <c r="AL350" s="3">
        <v>63878408</v>
      </c>
      <c r="AM350" s="3">
        <v>65299771</v>
      </c>
      <c r="AN350" s="3">
        <v>70583712</v>
      </c>
      <c r="AO350" s="3">
        <v>73719360</v>
      </c>
      <c r="AP350" s="3">
        <v>74465726</v>
      </c>
      <c r="AQ350" s="3">
        <v>77560570</v>
      </c>
      <c r="AR350" s="3">
        <v>80680686</v>
      </c>
      <c r="AS350" s="3">
        <v>81276112</v>
      </c>
    </row>
    <row r="351" spans="17:45" x14ac:dyDescent="0.2">
      <c r="Q351" s="2">
        <v>44</v>
      </c>
      <c r="R351" s="1" t="s">
        <v>43</v>
      </c>
      <c r="S351" s="3">
        <v>12490970</v>
      </c>
      <c r="T351" s="3">
        <v>13497457</v>
      </c>
      <c r="U351" s="3">
        <v>14636015</v>
      </c>
      <c r="V351" s="3">
        <v>14651630</v>
      </c>
      <c r="W351" s="3">
        <v>14934038</v>
      </c>
      <c r="X351" s="3">
        <v>15726753</v>
      </c>
      <c r="Y351" s="3">
        <v>16722404</v>
      </c>
      <c r="Z351" s="3">
        <v>19464860</v>
      </c>
      <c r="AA351" s="3">
        <v>22317003</v>
      </c>
      <c r="AB351" s="3">
        <v>23809901</v>
      </c>
      <c r="AC351" s="3">
        <v>24677627</v>
      </c>
      <c r="AD351" s="3">
        <v>24164045</v>
      </c>
      <c r="AE351" s="3">
        <v>27078460</v>
      </c>
      <c r="AF351" s="3">
        <v>29663327</v>
      </c>
      <c r="AG351" s="3">
        <v>30231445</v>
      </c>
      <c r="AH351" s="3">
        <v>34657149</v>
      </c>
      <c r="AI351" s="3">
        <v>41527918</v>
      </c>
      <c r="AJ351" s="3">
        <v>48298286</v>
      </c>
      <c r="AK351" s="3">
        <v>50410970</v>
      </c>
      <c r="AL351" s="3">
        <v>54105176</v>
      </c>
      <c r="AM351" s="3">
        <v>57203869</v>
      </c>
      <c r="AN351" s="3">
        <v>62548446</v>
      </c>
      <c r="AO351" s="3">
        <v>68143395</v>
      </c>
      <c r="AP351" s="3">
        <v>74810927</v>
      </c>
      <c r="AQ351" s="3">
        <v>75650871</v>
      </c>
      <c r="AR351" s="3">
        <v>81482988</v>
      </c>
      <c r="AS351" s="3">
        <v>86039055</v>
      </c>
    </row>
    <row r="352" spans="17:45" x14ac:dyDescent="0.2">
      <c r="Q352" s="2">
        <v>45</v>
      </c>
      <c r="R352" s="1" t="s">
        <v>44</v>
      </c>
      <c r="S352" s="3">
        <v>21932471</v>
      </c>
      <c r="T352" s="3">
        <v>22436642</v>
      </c>
      <c r="U352" s="3">
        <v>40089338</v>
      </c>
      <c r="V352" s="3">
        <v>47999431</v>
      </c>
      <c r="W352" s="3">
        <v>45017716</v>
      </c>
      <c r="X352" s="3">
        <v>66586779</v>
      </c>
      <c r="Y352" s="3">
        <v>91944835</v>
      </c>
      <c r="Z352" s="3">
        <v>79136699</v>
      </c>
      <c r="AA352" s="3">
        <v>88414760</v>
      </c>
      <c r="AB352" s="3">
        <v>95134032</v>
      </c>
      <c r="AC352" s="3">
        <v>30569558</v>
      </c>
      <c r="AD352" s="3">
        <v>31852523</v>
      </c>
      <c r="AE352" s="3">
        <v>31950729</v>
      </c>
      <c r="AF352" s="3">
        <v>34378172</v>
      </c>
      <c r="AG352" s="3">
        <v>33501301</v>
      </c>
      <c r="AH352" s="3">
        <v>38965218</v>
      </c>
      <c r="AI352" s="3">
        <v>41950210</v>
      </c>
      <c r="AJ352" s="3">
        <v>48884790</v>
      </c>
      <c r="AK352" s="3">
        <v>52207256</v>
      </c>
      <c r="AL352" s="3">
        <v>53950423</v>
      </c>
      <c r="AM352" s="3">
        <v>49178603</v>
      </c>
      <c r="AN352" s="3">
        <v>51197162</v>
      </c>
      <c r="AO352" s="3">
        <v>50095772</v>
      </c>
      <c r="AP352" s="3">
        <v>50190328</v>
      </c>
      <c r="AQ352" s="3">
        <v>48533941</v>
      </c>
      <c r="AR352" s="3">
        <v>49684520</v>
      </c>
      <c r="AS352" s="3">
        <v>49337562</v>
      </c>
    </row>
    <row r="353" spans="17:45" x14ac:dyDescent="0.2">
      <c r="Q353" s="2">
        <v>46</v>
      </c>
      <c r="R353" s="1" t="s">
        <v>45</v>
      </c>
      <c r="S353" s="3">
        <v>56546173</v>
      </c>
      <c r="T353" s="3">
        <v>59075888</v>
      </c>
      <c r="U353" s="3">
        <v>64755197</v>
      </c>
      <c r="V353" s="3">
        <v>72442427</v>
      </c>
      <c r="W353" s="3">
        <v>72663172</v>
      </c>
      <c r="X353" s="3">
        <v>74467016</v>
      </c>
      <c r="Y353" s="3">
        <v>69694456</v>
      </c>
      <c r="Z353" s="3">
        <v>64989413</v>
      </c>
      <c r="AA353" s="3">
        <v>65844835</v>
      </c>
      <c r="AB353" s="3">
        <v>71001857</v>
      </c>
      <c r="AC353" s="3">
        <v>71374597</v>
      </c>
      <c r="AD353" s="3">
        <v>77308512</v>
      </c>
      <c r="AE353" s="3">
        <v>78754318</v>
      </c>
      <c r="AF353" s="3">
        <v>85777797</v>
      </c>
      <c r="AG353" s="3">
        <v>91548437</v>
      </c>
      <c r="AH353" s="3">
        <v>100528770</v>
      </c>
      <c r="AI353" s="3">
        <v>113514431</v>
      </c>
      <c r="AJ353" s="3">
        <v>117775524</v>
      </c>
      <c r="AK353" s="3">
        <v>124164664</v>
      </c>
      <c r="AL353" s="3">
        <v>120883839</v>
      </c>
      <c r="AM353" s="3">
        <v>122786053</v>
      </c>
      <c r="AN353" s="3">
        <v>125041497</v>
      </c>
      <c r="AO353" s="3">
        <v>124228063</v>
      </c>
      <c r="AP353" s="3">
        <v>125891397</v>
      </c>
      <c r="AQ353" s="3">
        <v>127518551</v>
      </c>
      <c r="AR353" s="3">
        <v>134504599</v>
      </c>
      <c r="AS353" s="3">
        <v>133240098</v>
      </c>
    </row>
    <row r="354" spans="17:45" x14ac:dyDescent="0.2">
      <c r="Q354" s="2">
        <v>47</v>
      </c>
      <c r="R354" s="1" t="s">
        <v>46</v>
      </c>
      <c r="S354" s="3">
        <v>42149844</v>
      </c>
      <c r="T354" s="3">
        <v>41703879</v>
      </c>
      <c r="U354" s="3">
        <v>42848363</v>
      </c>
      <c r="V354" s="3">
        <v>42673983</v>
      </c>
      <c r="W354" s="3">
        <v>42079018</v>
      </c>
      <c r="X354" s="3">
        <v>41874422</v>
      </c>
      <c r="Y354" s="3">
        <v>43833699</v>
      </c>
      <c r="Z354" s="3">
        <v>45144619</v>
      </c>
      <c r="AA354" s="3">
        <v>48325897</v>
      </c>
      <c r="AB354" s="3">
        <v>49062793</v>
      </c>
      <c r="AC354" s="3">
        <v>53098096</v>
      </c>
      <c r="AD354" s="3">
        <v>54791849</v>
      </c>
      <c r="AE354" s="3">
        <v>54916058</v>
      </c>
      <c r="AF354" s="3">
        <v>57712691</v>
      </c>
      <c r="AG354" s="3">
        <v>63428303</v>
      </c>
      <c r="AH354" s="3">
        <v>68245300</v>
      </c>
      <c r="AI354" s="3">
        <v>75796237</v>
      </c>
      <c r="AJ354" s="3">
        <v>82438622</v>
      </c>
      <c r="AK354" s="3">
        <v>100016678</v>
      </c>
      <c r="AL354" s="3">
        <v>99989623</v>
      </c>
      <c r="AM354" s="3">
        <v>107084332</v>
      </c>
      <c r="AN354" s="3">
        <v>113272672</v>
      </c>
      <c r="AO354" s="3">
        <v>121086984</v>
      </c>
      <c r="AP354" s="3">
        <v>127162512</v>
      </c>
      <c r="AQ354" s="3">
        <v>134940121</v>
      </c>
      <c r="AR354" s="3">
        <v>154201880</v>
      </c>
      <c r="AS354" s="3">
        <v>156448054</v>
      </c>
    </row>
    <row r="355" spans="17:45" x14ac:dyDescent="0.2">
      <c r="Q355" s="2">
        <v>48</v>
      </c>
      <c r="R355" s="1" t="s">
        <v>47</v>
      </c>
      <c r="S355" s="3">
        <v>17473231</v>
      </c>
      <c r="T355" s="3">
        <v>18721251</v>
      </c>
      <c r="U355" s="3">
        <v>19433683</v>
      </c>
      <c r="V355" s="3">
        <v>18975959</v>
      </c>
      <c r="W355" s="3">
        <v>21679216</v>
      </c>
      <c r="X355" s="3">
        <v>23263192</v>
      </c>
      <c r="Y355" s="3">
        <v>23394041</v>
      </c>
      <c r="Z355" s="3">
        <v>24501413</v>
      </c>
      <c r="AA355" s="3">
        <v>25404854</v>
      </c>
      <c r="AB355" s="3">
        <v>27044789</v>
      </c>
      <c r="AC355" s="3">
        <v>29092651</v>
      </c>
      <c r="AD355" s="3">
        <v>30520102</v>
      </c>
      <c r="AE355" s="3">
        <v>30132103</v>
      </c>
      <c r="AF355" s="3">
        <v>31699818</v>
      </c>
      <c r="AG355" s="3">
        <v>32197887</v>
      </c>
      <c r="AH355" s="3">
        <v>34609667</v>
      </c>
      <c r="AI355" s="3">
        <v>38328125</v>
      </c>
      <c r="AJ355" s="3">
        <v>41701257</v>
      </c>
      <c r="AK355" s="3">
        <v>47772484</v>
      </c>
      <c r="AL355" s="3">
        <v>48844388</v>
      </c>
      <c r="AM355" s="3">
        <v>52023279</v>
      </c>
      <c r="AN355" s="3">
        <v>52752328</v>
      </c>
      <c r="AO355" s="3">
        <v>54090965</v>
      </c>
      <c r="AP355" s="3">
        <v>56263768</v>
      </c>
      <c r="AQ355" s="3">
        <v>55515876</v>
      </c>
      <c r="AR355" s="3">
        <v>56732288</v>
      </c>
      <c r="AS355" s="3">
        <v>55814752</v>
      </c>
    </row>
    <row r="356" spans="17:45" x14ac:dyDescent="0.2">
      <c r="Q356" s="2">
        <v>49</v>
      </c>
      <c r="R356" s="1" t="s">
        <v>48</v>
      </c>
      <c r="S356" s="3">
        <v>54061141</v>
      </c>
      <c r="T356" s="3">
        <v>83247234</v>
      </c>
      <c r="U356" s="3">
        <v>82127436</v>
      </c>
      <c r="V356" s="3">
        <v>84738142</v>
      </c>
      <c r="W356" s="3">
        <v>93385173</v>
      </c>
      <c r="X356" s="3">
        <v>88122212</v>
      </c>
      <c r="Y356" s="3">
        <v>87653555</v>
      </c>
      <c r="Z356" s="3">
        <v>96378608</v>
      </c>
      <c r="AA356" s="3">
        <v>105802074</v>
      </c>
      <c r="AB356" s="3">
        <v>107420852</v>
      </c>
      <c r="AC356" s="3">
        <v>118348312</v>
      </c>
      <c r="AD356" s="3">
        <v>120689941</v>
      </c>
      <c r="AE356" s="3">
        <v>124420097</v>
      </c>
      <c r="AF356" s="3">
        <v>139882204</v>
      </c>
      <c r="AG356" s="3">
        <v>23077928</v>
      </c>
      <c r="AH356" s="3">
        <v>92824207</v>
      </c>
      <c r="AI356" s="3">
        <v>89862186</v>
      </c>
      <c r="AJ356" s="3">
        <v>96006337</v>
      </c>
      <c r="AK356" s="3">
        <v>97917634</v>
      </c>
      <c r="AL356" s="3">
        <v>112238715</v>
      </c>
      <c r="AM356" s="3">
        <v>117383644</v>
      </c>
      <c r="AN356" s="3">
        <v>119541528</v>
      </c>
      <c r="AO356" s="3">
        <v>113606752</v>
      </c>
      <c r="AP356" s="3">
        <v>125286066</v>
      </c>
      <c r="AQ356" s="3">
        <v>119927920</v>
      </c>
      <c r="AR356" s="3">
        <v>138184127</v>
      </c>
      <c r="AS356" s="3">
        <v>138286410</v>
      </c>
    </row>
    <row r="357" spans="17:45" x14ac:dyDescent="0.2">
      <c r="Q357" s="2">
        <v>50</v>
      </c>
      <c r="R357" s="1" t="s">
        <v>49</v>
      </c>
      <c r="S357" s="3">
        <v>5103594</v>
      </c>
      <c r="T357" s="3">
        <v>5473330</v>
      </c>
      <c r="U357" s="3">
        <v>6143583</v>
      </c>
      <c r="V357" s="3">
        <v>6254950</v>
      </c>
      <c r="W357" s="3">
        <v>6619993</v>
      </c>
      <c r="X357" s="3">
        <v>7157782</v>
      </c>
      <c r="Y357" s="3">
        <v>7046790</v>
      </c>
      <c r="Z357" s="3">
        <v>7253064</v>
      </c>
      <c r="AA357" s="3">
        <v>6205887</v>
      </c>
      <c r="AB357" s="3">
        <v>8118937</v>
      </c>
      <c r="AC357" s="3">
        <v>10425774</v>
      </c>
      <c r="AD357" s="3">
        <v>9485575</v>
      </c>
      <c r="AE357" s="3">
        <v>10062117</v>
      </c>
      <c r="AF357" s="3">
        <v>11950677</v>
      </c>
      <c r="AG357" s="3">
        <v>15855922</v>
      </c>
      <c r="AH357" s="3">
        <v>18223175</v>
      </c>
      <c r="AI357" s="3">
        <v>19596852</v>
      </c>
      <c r="AJ357" s="3">
        <v>22317501</v>
      </c>
      <c r="AK357" s="3">
        <v>31914573</v>
      </c>
      <c r="AL357" s="3">
        <v>32211342</v>
      </c>
      <c r="AM357" s="3">
        <v>34484016</v>
      </c>
      <c r="AN357" s="3">
        <v>36886813</v>
      </c>
      <c r="AO357" s="3">
        <v>36761344</v>
      </c>
      <c r="AP357" s="3">
        <v>36857376</v>
      </c>
      <c r="AQ357" s="3">
        <v>45866789</v>
      </c>
      <c r="AR357" s="3">
        <v>39074636</v>
      </c>
      <c r="AS357" s="3">
        <v>42103119</v>
      </c>
    </row>
    <row r="358" spans="17:45" x14ac:dyDescent="0.2">
      <c r="Q358" s="2">
        <v>51</v>
      </c>
      <c r="R358" s="1" t="s">
        <v>50</v>
      </c>
      <c r="S358" s="3">
        <v>8368669</v>
      </c>
      <c r="T358" s="3">
        <v>8612478</v>
      </c>
      <c r="U358" s="3">
        <v>9406777</v>
      </c>
      <c r="V358" s="3">
        <v>9089107</v>
      </c>
      <c r="W358" s="3">
        <v>9795587</v>
      </c>
      <c r="X358" s="3">
        <v>10307423</v>
      </c>
      <c r="Y358" s="3">
        <v>9671096</v>
      </c>
      <c r="Z358" s="3">
        <v>9795969</v>
      </c>
      <c r="AA358" s="3">
        <v>11477821</v>
      </c>
      <c r="AB358" s="3">
        <v>13389707</v>
      </c>
      <c r="AC358" s="3">
        <v>15553008</v>
      </c>
      <c r="AD358" s="3">
        <v>16392757</v>
      </c>
      <c r="AE358" s="3">
        <v>15853390</v>
      </c>
      <c r="AF358" s="3">
        <v>15921678</v>
      </c>
      <c r="AG358" s="3">
        <v>15572463</v>
      </c>
      <c r="AH358" s="3">
        <v>17086741</v>
      </c>
      <c r="AI358" s="3">
        <v>18464361</v>
      </c>
      <c r="AJ358" s="3">
        <v>19176649</v>
      </c>
      <c r="AK358" s="3">
        <v>21299527</v>
      </c>
      <c r="AL358" s="3">
        <v>20357905</v>
      </c>
      <c r="AM358" s="3">
        <v>22793383</v>
      </c>
      <c r="AN358" s="3">
        <v>24113036</v>
      </c>
      <c r="AO358" s="3">
        <v>25061116</v>
      </c>
      <c r="AP358" s="3">
        <v>26283941</v>
      </c>
      <c r="AQ358" s="3">
        <v>26254144</v>
      </c>
      <c r="AR358" s="3">
        <v>26955576</v>
      </c>
      <c r="AS358" s="3">
        <v>26743699</v>
      </c>
    </row>
    <row r="359" spans="17:45" x14ac:dyDescent="0.2">
      <c r="Q359" s="2">
        <v>52</v>
      </c>
      <c r="R359" s="1" t="s">
        <v>51</v>
      </c>
      <c r="S359" s="3">
        <v>20384487</v>
      </c>
      <c r="T359" s="3">
        <v>21482250</v>
      </c>
      <c r="U359" s="3">
        <v>23503599</v>
      </c>
      <c r="V359" s="3">
        <v>24985848</v>
      </c>
      <c r="W359" s="3">
        <v>26436806</v>
      </c>
      <c r="X359" s="3">
        <v>26871370</v>
      </c>
      <c r="Y359" s="3">
        <v>27923599</v>
      </c>
      <c r="Z359" s="3">
        <v>29837519</v>
      </c>
      <c r="AA359" s="3">
        <v>33107753</v>
      </c>
      <c r="AB359" s="3">
        <v>35282489</v>
      </c>
      <c r="AC359" s="3">
        <v>37530437</v>
      </c>
      <c r="AD359" s="3">
        <v>38557517</v>
      </c>
      <c r="AE359" s="3">
        <v>41150255</v>
      </c>
      <c r="AF359" s="3">
        <v>44886529</v>
      </c>
      <c r="AG359" s="3">
        <v>48734815</v>
      </c>
      <c r="AH359" s="3">
        <v>52783324</v>
      </c>
      <c r="AI359" s="3">
        <v>56068949</v>
      </c>
      <c r="AJ359" s="3">
        <v>59468984</v>
      </c>
      <c r="AK359" s="3">
        <v>61968610</v>
      </c>
      <c r="AL359" s="3">
        <v>63901954</v>
      </c>
      <c r="AM359" s="3">
        <v>67560013</v>
      </c>
      <c r="AN359" s="3">
        <v>71021938</v>
      </c>
      <c r="AO359" s="3">
        <v>72485332</v>
      </c>
      <c r="AP359" s="3">
        <v>75804973</v>
      </c>
      <c r="AQ359" s="3">
        <v>79470990</v>
      </c>
      <c r="AR359" s="3">
        <v>77297651</v>
      </c>
      <c r="AS359" s="3">
        <v>78360040</v>
      </c>
    </row>
    <row r="360" spans="17:45" x14ac:dyDescent="0.2">
      <c r="Q360" s="2">
        <v>53</v>
      </c>
      <c r="R360" s="1" t="s">
        <v>52</v>
      </c>
      <c r="S360" s="3">
        <v>16533914</v>
      </c>
      <c r="T360" s="3">
        <v>18295653</v>
      </c>
      <c r="U360" s="3">
        <v>20575195</v>
      </c>
      <c r="V360" s="3">
        <v>23626391</v>
      </c>
      <c r="W360" s="3">
        <v>26629018</v>
      </c>
      <c r="X360" s="3">
        <v>25623230</v>
      </c>
      <c r="Y360" s="3">
        <v>26457031</v>
      </c>
      <c r="Z360" s="3">
        <v>26078190</v>
      </c>
      <c r="AA360" s="3">
        <v>28105452</v>
      </c>
      <c r="AB360" s="3">
        <v>30088318</v>
      </c>
      <c r="AC360" s="3">
        <v>31928897</v>
      </c>
      <c r="AD360" s="3">
        <v>34190267</v>
      </c>
      <c r="AE360" s="3">
        <v>37316803</v>
      </c>
      <c r="AF360" s="3">
        <v>38944550</v>
      </c>
      <c r="AG360" s="3">
        <v>38428051</v>
      </c>
      <c r="AH360" s="3">
        <v>40640177</v>
      </c>
      <c r="AI360" s="3">
        <v>44063049</v>
      </c>
      <c r="AJ360" s="3">
        <v>45089121</v>
      </c>
      <c r="AK360" s="3">
        <v>46533073</v>
      </c>
      <c r="AL360" s="3">
        <v>54929011</v>
      </c>
      <c r="AM360" s="3">
        <v>54023278</v>
      </c>
      <c r="AN360" s="3">
        <v>55187135</v>
      </c>
      <c r="AO360" s="3">
        <v>52636187</v>
      </c>
      <c r="AP360" s="3">
        <v>58286899</v>
      </c>
      <c r="AQ360" s="3">
        <v>67353911</v>
      </c>
      <c r="AR360" s="3">
        <v>61920380</v>
      </c>
      <c r="AS360" s="3">
        <v>64798436</v>
      </c>
    </row>
    <row r="361" spans="17:45" x14ac:dyDescent="0.2">
      <c r="Q361" s="2">
        <v>54</v>
      </c>
      <c r="R361" s="1" t="s">
        <v>53</v>
      </c>
      <c r="S361" s="3">
        <v>81193636</v>
      </c>
      <c r="T361" s="3">
        <v>84883947</v>
      </c>
      <c r="U361" s="3">
        <v>90860043</v>
      </c>
      <c r="V361" s="3">
        <v>106165080</v>
      </c>
      <c r="W361" s="3">
        <v>88268869</v>
      </c>
      <c r="X361" s="3">
        <v>97701075</v>
      </c>
      <c r="Y361" s="3">
        <v>102798149</v>
      </c>
      <c r="Z361" s="3">
        <v>111465444</v>
      </c>
      <c r="AA361" s="3">
        <v>103950015</v>
      </c>
      <c r="AB361" s="3">
        <v>117268403</v>
      </c>
      <c r="AC361" s="3">
        <v>127433803</v>
      </c>
      <c r="AD361" s="3">
        <v>129453538</v>
      </c>
      <c r="AE361" s="3">
        <v>137367859</v>
      </c>
      <c r="AF361" s="3">
        <v>137195042</v>
      </c>
      <c r="AG361" s="3">
        <v>146298102</v>
      </c>
      <c r="AH361" s="3">
        <v>161893296</v>
      </c>
      <c r="AI361" s="3">
        <v>169764824</v>
      </c>
      <c r="AJ361" s="3">
        <v>189588457</v>
      </c>
      <c r="AK361" s="3">
        <v>203288618</v>
      </c>
      <c r="AL361" s="3">
        <v>197744730</v>
      </c>
      <c r="AM361" s="3">
        <v>206790649</v>
      </c>
      <c r="AN361" s="3">
        <v>215017384</v>
      </c>
      <c r="AO361" s="3">
        <v>223410428</v>
      </c>
      <c r="AP361" s="3">
        <v>224580537</v>
      </c>
      <c r="AQ361" s="3">
        <v>232252737</v>
      </c>
      <c r="AR361" s="3">
        <v>238362315</v>
      </c>
      <c r="AS361" s="3">
        <v>247770495</v>
      </c>
    </row>
    <row r="362" spans="17:45" x14ac:dyDescent="0.2">
      <c r="Q362" s="2">
        <v>55</v>
      </c>
      <c r="R362" s="1" t="s">
        <v>54</v>
      </c>
      <c r="S362" s="3">
        <v>12134312</v>
      </c>
      <c r="T362" s="3">
        <v>13088842</v>
      </c>
      <c r="U362" s="3">
        <v>13546793</v>
      </c>
      <c r="V362" s="3">
        <v>12629129</v>
      </c>
      <c r="W362" s="3">
        <v>12478671</v>
      </c>
      <c r="X362" s="3">
        <v>8799550</v>
      </c>
      <c r="Y362" s="3">
        <v>0</v>
      </c>
      <c r="Z362" s="3">
        <v>10231101</v>
      </c>
      <c r="AA362" s="3">
        <v>11075209</v>
      </c>
      <c r="AB362" s="3">
        <v>10941979</v>
      </c>
      <c r="AC362" s="3">
        <v>14038487</v>
      </c>
      <c r="AD362" s="3">
        <v>12747815</v>
      </c>
      <c r="AE362" s="3">
        <v>15239116</v>
      </c>
      <c r="AF362" s="3">
        <v>14539856</v>
      </c>
      <c r="AG362" s="3">
        <v>17443807</v>
      </c>
      <c r="AH362" s="3">
        <v>20379870</v>
      </c>
      <c r="AI362" s="3">
        <v>23018545</v>
      </c>
      <c r="AJ362" s="3">
        <v>23867722</v>
      </c>
      <c r="AK362" s="3">
        <v>24333491</v>
      </c>
      <c r="AL362" s="3">
        <v>23942512</v>
      </c>
      <c r="AM362" s="3">
        <v>24021693</v>
      </c>
      <c r="AN362" s="3">
        <v>26909973</v>
      </c>
      <c r="AO362" s="3">
        <v>26047201</v>
      </c>
      <c r="AP362" s="3">
        <v>25905181</v>
      </c>
      <c r="AQ362" s="3">
        <v>28030334</v>
      </c>
      <c r="AR362" s="3">
        <v>35381791</v>
      </c>
      <c r="AS362" s="3">
        <v>35552133</v>
      </c>
    </row>
    <row r="363" spans="17:45" x14ac:dyDescent="0.2">
      <c r="Q363" s="2">
        <v>56</v>
      </c>
      <c r="R363" s="1" t="s">
        <v>55</v>
      </c>
      <c r="S363" s="3">
        <v>12541471</v>
      </c>
      <c r="T363" s="3">
        <v>13470399</v>
      </c>
      <c r="U363" s="3">
        <v>14447715</v>
      </c>
      <c r="V363" s="3">
        <v>15866419</v>
      </c>
      <c r="W363" s="3">
        <v>16872657</v>
      </c>
      <c r="X363" s="3">
        <v>17445375</v>
      </c>
      <c r="Y363" s="3">
        <v>19526050</v>
      </c>
      <c r="Z363" s="3">
        <v>19093276</v>
      </c>
      <c r="AA363" s="3">
        <v>19726712</v>
      </c>
      <c r="AB363" s="3">
        <v>20928124</v>
      </c>
      <c r="AC363" s="3">
        <v>25208342</v>
      </c>
      <c r="AD363" s="3">
        <v>24630211</v>
      </c>
      <c r="AE363" s="3">
        <v>24321863</v>
      </c>
      <c r="AF363" s="3">
        <v>24903216</v>
      </c>
      <c r="AG363" s="3">
        <v>28849734</v>
      </c>
      <c r="AH363" s="3">
        <v>35682431</v>
      </c>
      <c r="AI363" s="3">
        <v>38976333</v>
      </c>
      <c r="AJ363" s="3">
        <v>42806019</v>
      </c>
      <c r="AK363" s="3">
        <v>59720803</v>
      </c>
      <c r="AL363" s="3">
        <v>62690927</v>
      </c>
      <c r="AM363" s="3">
        <v>67623903</v>
      </c>
      <c r="AN363" s="3">
        <v>67615723</v>
      </c>
      <c r="AO363" s="3">
        <v>74468129</v>
      </c>
      <c r="AP363" s="3">
        <v>80344928</v>
      </c>
      <c r="AQ363" s="3">
        <v>83901831</v>
      </c>
      <c r="AR363" s="3">
        <v>85233041</v>
      </c>
      <c r="AS363" s="3">
        <v>84696333</v>
      </c>
    </row>
    <row r="364" spans="17:45" x14ac:dyDescent="0.2">
      <c r="Q364" s="2">
        <v>57</v>
      </c>
      <c r="R364" s="1" t="s">
        <v>56</v>
      </c>
      <c r="S364" s="3">
        <v>10858459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13425263</v>
      </c>
      <c r="Z364" s="3">
        <v>13546905</v>
      </c>
      <c r="AA364" s="3">
        <v>14522319</v>
      </c>
      <c r="AB364" s="3">
        <v>15647668</v>
      </c>
      <c r="AC364" s="3">
        <v>16767637</v>
      </c>
      <c r="AD364" s="3">
        <v>1826825</v>
      </c>
      <c r="AE364" s="3">
        <v>1663184</v>
      </c>
      <c r="AF364" s="3">
        <v>1620806</v>
      </c>
      <c r="AG364" s="3">
        <v>734309</v>
      </c>
      <c r="AH364" s="3">
        <v>1159097</v>
      </c>
      <c r="AI364" s="3">
        <v>1261528</v>
      </c>
      <c r="AJ364" s="3">
        <v>2450295</v>
      </c>
      <c r="AK364" s="3">
        <v>2454560</v>
      </c>
      <c r="AL364" s="3">
        <v>2711907</v>
      </c>
      <c r="AM364" s="3">
        <v>4084306</v>
      </c>
      <c r="AN364" s="3">
        <v>4355093</v>
      </c>
      <c r="AO364" s="3">
        <v>5506537</v>
      </c>
      <c r="AP364" s="3">
        <v>6627339</v>
      </c>
      <c r="AQ364" s="3">
        <v>7078776</v>
      </c>
      <c r="AR364" s="3">
        <v>8060682</v>
      </c>
      <c r="AS364" s="3">
        <v>8680530</v>
      </c>
    </row>
    <row r="365" spans="17:45" x14ac:dyDescent="0.2">
      <c r="Q365" s="2">
        <v>58</v>
      </c>
      <c r="R365" s="1" t="s">
        <v>57</v>
      </c>
      <c r="S365" s="3">
        <v>11242494</v>
      </c>
      <c r="T365" s="3">
        <v>13113861</v>
      </c>
      <c r="U365" s="3">
        <v>13323527</v>
      </c>
      <c r="V365" s="3">
        <v>13978635</v>
      </c>
      <c r="W365" s="3">
        <v>13386195</v>
      </c>
      <c r="X365" s="3">
        <v>13889566</v>
      </c>
      <c r="Y365" s="3">
        <v>14128860</v>
      </c>
      <c r="Z365" s="3">
        <v>14980355</v>
      </c>
      <c r="AA365" s="3">
        <v>14328773</v>
      </c>
      <c r="AB365" s="3">
        <v>15378549</v>
      </c>
      <c r="AC365" s="3">
        <v>15605338</v>
      </c>
      <c r="AD365" s="3">
        <v>16752038</v>
      </c>
      <c r="AE365" s="3">
        <v>17966500</v>
      </c>
      <c r="AF365" s="3">
        <v>17877172</v>
      </c>
      <c r="AG365" s="3">
        <v>18614165</v>
      </c>
      <c r="AH365" s="3">
        <v>19239981</v>
      </c>
      <c r="AI365" s="3">
        <v>20649846</v>
      </c>
      <c r="AJ365" s="3">
        <v>23105629</v>
      </c>
      <c r="AK365" s="3">
        <v>24933743</v>
      </c>
      <c r="AL365" s="3">
        <v>24840902</v>
      </c>
      <c r="AM365" s="3">
        <v>25637318</v>
      </c>
      <c r="AN365" s="3">
        <v>26371544</v>
      </c>
      <c r="AO365" s="3">
        <v>26631092</v>
      </c>
      <c r="AP365" s="3">
        <v>26974181</v>
      </c>
      <c r="AQ365" s="3">
        <v>27155938</v>
      </c>
      <c r="AR365" s="3">
        <v>27243750</v>
      </c>
      <c r="AS365" s="3">
        <v>27086292</v>
      </c>
    </row>
    <row r="366" spans="17:45" x14ac:dyDescent="0.2">
      <c r="Q366" s="2">
        <v>59</v>
      </c>
      <c r="R366" s="1" t="s">
        <v>58</v>
      </c>
      <c r="S366" s="3">
        <v>25809881</v>
      </c>
      <c r="T366" s="3">
        <v>37270794</v>
      </c>
      <c r="U366" s="3">
        <v>40663439</v>
      </c>
      <c r="V366" s="3">
        <v>43563633</v>
      </c>
      <c r="W366" s="3">
        <v>44510447</v>
      </c>
      <c r="X366" s="3">
        <v>42158740</v>
      </c>
      <c r="Y366" s="3">
        <v>43083568</v>
      </c>
      <c r="Z366" s="3">
        <v>43596873</v>
      </c>
      <c r="AA366" s="3">
        <v>46365169</v>
      </c>
      <c r="AB366" s="3">
        <v>47917786</v>
      </c>
      <c r="AC366" s="3">
        <v>51747812</v>
      </c>
      <c r="AD366" s="3">
        <v>52972105</v>
      </c>
      <c r="AE366" s="3">
        <v>54469117</v>
      </c>
      <c r="AF366" s="3">
        <v>57150717</v>
      </c>
      <c r="AG366" s="3">
        <v>58736610</v>
      </c>
      <c r="AH366" s="3">
        <v>61161814</v>
      </c>
      <c r="AI366" s="3">
        <v>60315983</v>
      </c>
      <c r="AJ366" s="3">
        <v>61956094</v>
      </c>
      <c r="AK366" s="3">
        <v>59416311</v>
      </c>
      <c r="AL366" s="3">
        <v>56305098</v>
      </c>
      <c r="AM366" s="3">
        <v>58306971</v>
      </c>
      <c r="AN366" s="3">
        <v>59718155</v>
      </c>
      <c r="AO366" s="3">
        <v>62028864</v>
      </c>
      <c r="AP366" s="3">
        <v>65997798</v>
      </c>
      <c r="AQ366" s="3">
        <v>65576095</v>
      </c>
      <c r="AR366" s="3">
        <v>71868866</v>
      </c>
      <c r="AS366" s="3">
        <v>79150719</v>
      </c>
    </row>
    <row r="367" spans="17:45" x14ac:dyDescent="0.2">
      <c r="Q367" s="2">
        <v>60</v>
      </c>
      <c r="R367" s="1" t="s">
        <v>59</v>
      </c>
      <c r="S367" s="3">
        <v>30314072</v>
      </c>
      <c r="T367" s="3">
        <v>29931934</v>
      </c>
      <c r="U367" s="3">
        <v>30016089</v>
      </c>
      <c r="V367" s="3">
        <v>33636369</v>
      </c>
      <c r="W367" s="3">
        <v>32639432</v>
      </c>
      <c r="X367" s="3">
        <v>31848486</v>
      </c>
      <c r="Y367" s="3">
        <v>35348788</v>
      </c>
      <c r="Z367" s="3">
        <v>35591701</v>
      </c>
      <c r="AA367" s="3">
        <v>35515557</v>
      </c>
      <c r="AB367" s="3">
        <v>38456322</v>
      </c>
      <c r="AC367" s="3">
        <v>40898624</v>
      </c>
      <c r="AD367" s="3">
        <v>43399262</v>
      </c>
      <c r="AE367" s="3">
        <v>48397372</v>
      </c>
      <c r="AF367" s="3">
        <v>50017131</v>
      </c>
      <c r="AG367" s="3">
        <v>52119457</v>
      </c>
      <c r="AH367" s="3">
        <v>54025077</v>
      </c>
      <c r="AI367" s="3">
        <v>55427621</v>
      </c>
      <c r="AJ367" s="3">
        <v>57929877</v>
      </c>
      <c r="AK367" s="3">
        <v>62492647</v>
      </c>
      <c r="AL367" s="3">
        <v>64267984</v>
      </c>
      <c r="AM367" s="3">
        <v>63043073</v>
      </c>
      <c r="AN367" s="3">
        <v>65977747</v>
      </c>
      <c r="AO367" s="3">
        <v>67970441</v>
      </c>
      <c r="AP367" s="3">
        <v>70915769</v>
      </c>
      <c r="AQ367" s="3">
        <v>75044806</v>
      </c>
      <c r="AR367" s="3">
        <v>80162316</v>
      </c>
      <c r="AS367" s="3">
        <v>77151093</v>
      </c>
    </row>
    <row r="368" spans="17:45" x14ac:dyDescent="0.2">
      <c r="Q368" s="2">
        <v>61</v>
      </c>
      <c r="R368" s="1" t="s">
        <v>60</v>
      </c>
      <c r="S368" s="3">
        <v>8734309</v>
      </c>
      <c r="T368" s="3">
        <v>8915604</v>
      </c>
      <c r="U368" s="3">
        <v>9516771</v>
      </c>
      <c r="V368" s="3">
        <v>9807034</v>
      </c>
      <c r="W368" s="3">
        <v>10560324</v>
      </c>
      <c r="X368" s="3">
        <v>10629398</v>
      </c>
      <c r="Y368" s="3">
        <v>11019884</v>
      </c>
      <c r="Z368" s="3">
        <v>12459361</v>
      </c>
      <c r="AA368" s="3">
        <v>14119942</v>
      </c>
      <c r="AB368" s="3">
        <v>14673394</v>
      </c>
      <c r="AC368" s="3">
        <v>15495679</v>
      </c>
      <c r="AD368" s="3">
        <v>17066555</v>
      </c>
      <c r="AE368" s="3">
        <v>19003683</v>
      </c>
      <c r="AF368" s="3">
        <v>21051748</v>
      </c>
      <c r="AG368" s="3">
        <v>21977861</v>
      </c>
      <c r="AH368" s="3">
        <v>22015843</v>
      </c>
      <c r="AI368" s="3">
        <v>23602769</v>
      </c>
      <c r="AJ368" s="3">
        <v>26050243</v>
      </c>
      <c r="AK368" s="3">
        <v>27892179</v>
      </c>
      <c r="AL368" s="3">
        <v>28442429</v>
      </c>
      <c r="AM368" s="3">
        <v>29759872</v>
      </c>
      <c r="AN368" s="3">
        <v>31449938</v>
      </c>
      <c r="AO368" s="3">
        <v>31565060</v>
      </c>
      <c r="AP368" s="3">
        <v>34015646</v>
      </c>
      <c r="AQ368" s="3">
        <v>35242647</v>
      </c>
      <c r="AR368" s="3">
        <v>39349205</v>
      </c>
      <c r="AS368" s="3">
        <v>36603584</v>
      </c>
    </row>
    <row r="369" spans="17:45" x14ac:dyDescent="0.2">
      <c r="Q369" s="2">
        <v>62</v>
      </c>
      <c r="R369" s="1" t="s">
        <v>61</v>
      </c>
      <c r="S369" s="3">
        <v>6247141</v>
      </c>
      <c r="T369" s="3">
        <v>8133396</v>
      </c>
      <c r="U369" s="3">
        <v>8721901</v>
      </c>
      <c r="V369" s="3">
        <v>9163688</v>
      </c>
      <c r="W369" s="3">
        <v>10016472</v>
      </c>
      <c r="X369" s="3">
        <v>10658836</v>
      </c>
      <c r="Y369" s="3">
        <v>10397333</v>
      </c>
      <c r="Z369" s="3">
        <v>11524194</v>
      </c>
      <c r="AA369" s="3">
        <v>14852463</v>
      </c>
      <c r="AB369" s="3">
        <v>15254433</v>
      </c>
      <c r="AC369" s="3">
        <v>15537355</v>
      </c>
      <c r="AD369" s="3">
        <v>16001412</v>
      </c>
      <c r="AE369" s="3">
        <v>15863620</v>
      </c>
      <c r="AF369" s="3">
        <v>13521934</v>
      </c>
      <c r="AG369" s="3">
        <v>14509438</v>
      </c>
      <c r="AH369" s="3">
        <v>16134251</v>
      </c>
      <c r="AI369" s="3">
        <v>16240020</v>
      </c>
      <c r="AJ369" s="3">
        <v>17450076</v>
      </c>
      <c r="AK369" s="3">
        <v>17976402</v>
      </c>
      <c r="AL369" s="3">
        <v>17522687</v>
      </c>
      <c r="AM369" s="3">
        <v>16711858</v>
      </c>
      <c r="AN369" s="3">
        <v>17155780</v>
      </c>
      <c r="AO369" s="3">
        <v>17670277</v>
      </c>
      <c r="AP369" s="3">
        <v>17740938</v>
      </c>
      <c r="AQ369" s="3">
        <v>17476600</v>
      </c>
      <c r="AR369" s="3">
        <v>17875652</v>
      </c>
      <c r="AS369" s="3">
        <v>19095652</v>
      </c>
    </row>
    <row r="370" spans="17:45" x14ac:dyDescent="0.2">
      <c r="Q370" s="2">
        <v>63</v>
      </c>
      <c r="R370" s="1" t="s">
        <v>62</v>
      </c>
      <c r="S370" s="3">
        <v>13867272</v>
      </c>
      <c r="T370" s="3">
        <v>15036333</v>
      </c>
      <c r="U370" s="3">
        <v>14971789</v>
      </c>
      <c r="V370" s="3">
        <v>15296951</v>
      </c>
      <c r="W370" s="3">
        <v>16081507</v>
      </c>
      <c r="X370" s="3">
        <v>16406323</v>
      </c>
      <c r="Y370" s="3">
        <v>18488208</v>
      </c>
      <c r="Z370" s="3">
        <v>18037616</v>
      </c>
      <c r="AA370" s="3">
        <v>20170958</v>
      </c>
      <c r="AB370" s="3">
        <v>23803656</v>
      </c>
      <c r="AC370" s="3">
        <v>25915986</v>
      </c>
      <c r="AD370" s="3">
        <v>26099382</v>
      </c>
      <c r="AE370" s="3">
        <v>28016704</v>
      </c>
      <c r="AF370" s="3">
        <v>30255541</v>
      </c>
      <c r="AG370" s="3">
        <v>32941413</v>
      </c>
      <c r="AH370" s="3">
        <v>35541343</v>
      </c>
      <c r="AI370" s="3">
        <v>38307540</v>
      </c>
      <c r="AJ370" s="3">
        <v>42370451</v>
      </c>
      <c r="AK370" s="3">
        <v>42912575</v>
      </c>
      <c r="AL370" s="3">
        <v>43022895</v>
      </c>
      <c r="AM370" s="3">
        <v>44536676</v>
      </c>
      <c r="AN370" s="3">
        <v>45383757</v>
      </c>
      <c r="AO370" s="3">
        <v>46324867</v>
      </c>
      <c r="AP370" s="3">
        <v>43839156</v>
      </c>
      <c r="AQ370" s="3">
        <v>41098227</v>
      </c>
      <c r="AR370" s="3">
        <v>42552214</v>
      </c>
      <c r="AS370" s="3">
        <v>44298113</v>
      </c>
    </row>
    <row r="371" spans="17:45" x14ac:dyDescent="0.2">
      <c r="Q371" s="2">
        <v>64</v>
      </c>
      <c r="R371" s="1" t="s">
        <v>63</v>
      </c>
      <c r="S371" s="3">
        <v>5258187</v>
      </c>
      <c r="T371" s="3">
        <v>5761073</v>
      </c>
      <c r="U371" s="3">
        <v>5980172</v>
      </c>
      <c r="V371" s="3">
        <v>6142269</v>
      </c>
      <c r="W371" s="3">
        <v>6728010</v>
      </c>
      <c r="X371" s="3">
        <v>7091645</v>
      </c>
      <c r="Y371" s="3">
        <v>7587545</v>
      </c>
      <c r="Z371" s="3">
        <v>8061890</v>
      </c>
      <c r="AA371" s="3">
        <v>8853180</v>
      </c>
      <c r="AB371" s="3">
        <v>10720058</v>
      </c>
      <c r="AC371" s="3">
        <v>12635766</v>
      </c>
      <c r="AD371" s="3">
        <v>13882406</v>
      </c>
      <c r="AE371" s="3">
        <v>14891108</v>
      </c>
      <c r="AF371" s="3">
        <v>16242957</v>
      </c>
      <c r="AG371" s="3">
        <v>18540028</v>
      </c>
      <c r="AH371" s="3">
        <v>20442098</v>
      </c>
      <c r="AI371" s="3">
        <v>25518860</v>
      </c>
      <c r="AJ371" s="3">
        <v>28508047</v>
      </c>
      <c r="AK371" s="3">
        <v>28022416</v>
      </c>
      <c r="AL371" s="3">
        <v>28753348</v>
      </c>
      <c r="AM371" s="3">
        <v>28014363</v>
      </c>
      <c r="AN371" s="3">
        <v>28588941</v>
      </c>
      <c r="AO371" s="3">
        <v>31442001</v>
      </c>
      <c r="AP371" s="3">
        <v>34096757</v>
      </c>
      <c r="AQ371" s="3">
        <v>35013082</v>
      </c>
      <c r="AR371" s="3">
        <v>36043308</v>
      </c>
      <c r="AS371" s="3">
        <v>39405211</v>
      </c>
    </row>
    <row r="372" spans="17:45" x14ac:dyDescent="0.2">
      <c r="Q372" s="2">
        <v>65</v>
      </c>
      <c r="R372" s="1" t="s">
        <v>64</v>
      </c>
      <c r="S372" s="3">
        <v>3512443</v>
      </c>
      <c r="T372" s="3">
        <v>15373805</v>
      </c>
      <c r="U372" s="3">
        <v>16319369</v>
      </c>
      <c r="V372" s="3">
        <v>16703751</v>
      </c>
      <c r="W372" s="3">
        <v>17584713</v>
      </c>
      <c r="X372" s="3">
        <v>18724129</v>
      </c>
      <c r="Y372" s="3">
        <v>5677947</v>
      </c>
      <c r="Z372" s="3">
        <v>6010039</v>
      </c>
      <c r="AA372" s="3">
        <v>6763073</v>
      </c>
      <c r="AB372" s="3">
        <v>8657937</v>
      </c>
      <c r="AC372" s="3">
        <v>10198151</v>
      </c>
      <c r="AD372" s="3">
        <v>26385345</v>
      </c>
      <c r="AE372" s="3">
        <v>27613821</v>
      </c>
      <c r="AF372" s="3">
        <v>29637947</v>
      </c>
      <c r="AG372" s="3">
        <v>30608744</v>
      </c>
      <c r="AH372" s="3">
        <v>31077932</v>
      </c>
      <c r="AI372" s="3">
        <v>32035628</v>
      </c>
      <c r="AJ372" s="3">
        <v>36043851</v>
      </c>
      <c r="AK372" s="3">
        <v>36147285</v>
      </c>
      <c r="AL372" s="3">
        <v>35699911</v>
      </c>
      <c r="AM372" s="3">
        <v>34911912</v>
      </c>
      <c r="AN372" s="3">
        <v>37122107</v>
      </c>
      <c r="AO372" s="3">
        <v>37915714</v>
      </c>
      <c r="AP372" s="3">
        <v>39336997</v>
      </c>
      <c r="AQ372" s="3">
        <v>42547691</v>
      </c>
      <c r="AR372" s="3">
        <v>45050397</v>
      </c>
      <c r="AS372" s="3">
        <v>44948287</v>
      </c>
    </row>
    <row r="373" spans="17:45" x14ac:dyDescent="0.2">
      <c r="Q373" s="2">
        <v>66</v>
      </c>
      <c r="R373" s="1" t="s">
        <v>65</v>
      </c>
      <c r="S373" s="3">
        <v>17438081</v>
      </c>
      <c r="T373" s="3">
        <v>18636430</v>
      </c>
      <c r="U373" s="3">
        <v>19293477</v>
      </c>
      <c r="V373" s="3">
        <v>20941882</v>
      </c>
      <c r="W373" s="3">
        <v>21100440</v>
      </c>
      <c r="X373" s="3">
        <v>21384198</v>
      </c>
      <c r="Y373" s="3">
        <v>22807302</v>
      </c>
      <c r="Z373" s="3">
        <v>24905272</v>
      </c>
      <c r="AA373" s="3">
        <v>26273283</v>
      </c>
      <c r="AB373" s="3">
        <v>28746896</v>
      </c>
      <c r="AC373" s="3">
        <v>31500090</v>
      </c>
      <c r="AD373" s="3">
        <v>35096840</v>
      </c>
      <c r="AE373" s="3">
        <v>36041726</v>
      </c>
      <c r="AF373" s="3">
        <v>36537073</v>
      </c>
      <c r="AG373" s="3">
        <v>36235409</v>
      </c>
      <c r="AH373" s="3">
        <v>39438817</v>
      </c>
      <c r="AI373" s="3">
        <v>42206182</v>
      </c>
      <c r="AJ373" s="3">
        <v>47330633</v>
      </c>
      <c r="AK373" s="3">
        <v>46421026</v>
      </c>
      <c r="AL373" s="3">
        <v>42275555</v>
      </c>
      <c r="AM373" s="3">
        <v>42561788</v>
      </c>
      <c r="AN373" s="3">
        <v>43637379</v>
      </c>
      <c r="AO373" s="3">
        <v>44270188</v>
      </c>
      <c r="AP373" s="3">
        <v>47136083</v>
      </c>
      <c r="AQ373" s="3">
        <v>46767558</v>
      </c>
      <c r="AR373" s="3">
        <v>49162110</v>
      </c>
      <c r="AS373" s="3">
        <v>49720522</v>
      </c>
    </row>
    <row r="374" spans="17:45" x14ac:dyDescent="0.2">
      <c r="Q374" s="2">
        <v>67</v>
      </c>
      <c r="R374" s="1" t="s">
        <v>66</v>
      </c>
      <c r="S374" s="3">
        <v>23083301</v>
      </c>
      <c r="T374" s="3">
        <v>22865441</v>
      </c>
      <c r="U374" s="3">
        <v>23353638</v>
      </c>
      <c r="V374" s="3">
        <v>23895425</v>
      </c>
      <c r="W374" s="3">
        <v>25905539</v>
      </c>
      <c r="X374" s="3">
        <v>26086710</v>
      </c>
      <c r="Y374" s="3">
        <v>26223223</v>
      </c>
      <c r="Z374" s="3">
        <v>27254961</v>
      </c>
      <c r="AA374" s="3">
        <v>29204486</v>
      </c>
      <c r="AB374" s="3">
        <v>35572610</v>
      </c>
      <c r="AC374" s="3">
        <v>38686740</v>
      </c>
      <c r="AD374" s="3">
        <v>38871042</v>
      </c>
      <c r="AE374" s="3">
        <v>44626164</v>
      </c>
      <c r="AF374" s="3">
        <v>47327632</v>
      </c>
      <c r="AG374" s="3">
        <v>51403165</v>
      </c>
      <c r="AH374" s="3">
        <v>55000541</v>
      </c>
      <c r="AI374" s="3">
        <v>56480179</v>
      </c>
      <c r="AJ374" s="3">
        <v>64703917</v>
      </c>
      <c r="AK374" s="3">
        <v>75394014</v>
      </c>
      <c r="AL374" s="3">
        <v>75430901</v>
      </c>
      <c r="AM374" s="3">
        <v>74170905</v>
      </c>
      <c r="AN374" s="3">
        <v>70024512</v>
      </c>
      <c r="AO374" s="3">
        <v>71088071</v>
      </c>
      <c r="AP374" s="3">
        <v>70506409</v>
      </c>
      <c r="AQ374" s="3">
        <v>74453139</v>
      </c>
      <c r="AR374" s="3">
        <v>77997908</v>
      </c>
      <c r="AS374" s="3">
        <v>81450146</v>
      </c>
    </row>
    <row r="375" spans="17:45" x14ac:dyDescent="0.2">
      <c r="Q375" s="2">
        <v>68</v>
      </c>
      <c r="R375" s="1" t="s">
        <v>67</v>
      </c>
      <c r="S375" s="3">
        <v>15319974</v>
      </c>
      <c r="T375" s="3">
        <v>15827306</v>
      </c>
      <c r="U375" s="3">
        <v>17697922</v>
      </c>
      <c r="V375" s="3">
        <v>20396977</v>
      </c>
      <c r="W375" s="3">
        <v>21702105</v>
      </c>
      <c r="X375" s="3">
        <v>4841470</v>
      </c>
      <c r="Y375" s="3">
        <v>5624804</v>
      </c>
      <c r="Z375" s="3">
        <v>5990116</v>
      </c>
      <c r="AA375" s="3">
        <v>8693381</v>
      </c>
      <c r="AB375" s="3">
        <v>11713649</v>
      </c>
      <c r="AC375" s="3">
        <v>12053079</v>
      </c>
      <c r="AD375" s="3">
        <v>11179597</v>
      </c>
      <c r="AE375" s="3">
        <v>11167661</v>
      </c>
      <c r="AF375" s="3">
        <v>11014239</v>
      </c>
      <c r="AG375" s="3">
        <v>12740742</v>
      </c>
      <c r="AH375" s="3">
        <v>23405312</v>
      </c>
      <c r="AI375" s="3">
        <v>13359570</v>
      </c>
      <c r="AJ375" s="3">
        <v>14271111</v>
      </c>
      <c r="AK375" s="3">
        <v>13792380</v>
      </c>
      <c r="AL375" s="3">
        <v>13156957</v>
      </c>
      <c r="AM375" s="3">
        <v>13121162</v>
      </c>
      <c r="AN375" s="3">
        <v>13976718</v>
      </c>
      <c r="AO375" s="3">
        <v>16416834</v>
      </c>
      <c r="AP375" s="3">
        <v>22367659</v>
      </c>
      <c r="AQ375" s="3">
        <v>25654325</v>
      </c>
      <c r="AR375" s="3">
        <v>27489197</v>
      </c>
      <c r="AS375" s="3">
        <v>26981213</v>
      </c>
    </row>
    <row r="376" spans="17:45" x14ac:dyDescent="0.2">
      <c r="Q376" s="2">
        <v>69</v>
      </c>
      <c r="R376" s="1" t="s">
        <v>68</v>
      </c>
      <c r="S376" s="3">
        <v>235264</v>
      </c>
      <c r="T376" s="3">
        <v>803111</v>
      </c>
      <c r="U376" s="3">
        <v>762432</v>
      </c>
      <c r="V376" s="3">
        <v>848655</v>
      </c>
      <c r="W376" s="3">
        <v>782447</v>
      </c>
      <c r="X376" s="3">
        <v>704243</v>
      </c>
      <c r="Y376" s="3">
        <v>668499</v>
      </c>
      <c r="Z376" s="3">
        <v>621407</v>
      </c>
      <c r="AA376" s="3">
        <v>657419</v>
      </c>
      <c r="AB376" s="3">
        <v>0</v>
      </c>
      <c r="AC376" s="3">
        <v>0</v>
      </c>
      <c r="AD376" s="3">
        <v>962605</v>
      </c>
      <c r="AE376" s="3">
        <v>1137768</v>
      </c>
      <c r="AF376" s="3">
        <v>1216241</v>
      </c>
      <c r="AG376" s="3">
        <v>1391190</v>
      </c>
      <c r="AH376" s="3">
        <v>1408744</v>
      </c>
      <c r="AI376" s="3">
        <v>1571587</v>
      </c>
      <c r="AJ376" s="3">
        <v>1871024</v>
      </c>
      <c r="AK376" s="3">
        <v>1958078</v>
      </c>
      <c r="AL376" s="3">
        <v>1921516</v>
      </c>
      <c r="AM376" s="3">
        <v>2133094</v>
      </c>
      <c r="AN376" s="3">
        <v>2034563</v>
      </c>
      <c r="AO376" s="3">
        <v>1992171</v>
      </c>
      <c r="AP376" s="3">
        <v>2375175</v>
      </c>
      <c r="AQ376" s="3">
        <v>2365430</v>
      </c>
      <c r="AR376" s="3">
        <v>2811381</v>
      </c>
      <c r="AS376" s="3">
        <v>2742216</v>
      </c>
    </row>
    <row r="377" spans="17:45" x14ac:dyDescent="0.2">
      <c r="Q377" s="2">
        <v>70</v>
      </c>
      <c r="R377" s="1" t="s">
        <v>69</v>
      </c>
      <c r="S377" s="3">
        <v>7632881</v>
      </c>
      <c r="T377" s="3">
        <v>8441439</v>
      </c>
      <c r="U377" s="3">
        <v>8896450</v>
      </c>
      <c r="V377" s="3">
        <v>9394342</v>
      </c>
      <c r="W377" s="3">
        <v>10303515</v>
      </c>
      <c r="X377" s="3">
        <v>11783020</v>
      </c>
      <c r="Y377" s="3">
        <v>11699741</v>
      </c>
      <c r="Z377" s="3">
        <v>12311469</v>
      </c>
      <c r="AA377" s="3">
        <v>14580089</v>
      </c>
      <c r="AB377" s="3">
        <v>17515706</v>
      </c>
      <c r="AC377" s="3">
        <v>21192070</v>
      </c>
      <c r="AD377" s="3">
        <v>21222867</v>
      </c>
      <c r="AE377" s="3">
        <v>23062557</v>
      </c>
      <c r="AF377" s="3">
        <v>23073191</v>
      </c>
      <c r="AG377" s="3">
        <v>26627570</v>
      </c>
      <c r="AH377" s="3">
        <v>28558706</v>
      </c>
      <c r="AI377" s="3">
        <v>30427845</v>
      </c>
      <c r="AJ377" s="3">
        <v>33949673</v>
      </c>
      <c r="AK377" s="3">
        <v>35227655</v>
      </c>
      <c r="AL377" s="3">
        <v>35619925</v>
      </c>
      <c r="AM377" s="3">
        <v>37305731</v>
      </c>
      <c r="AN377" s="3">
        <v>40953095</v>
      </c>
      <c r="AO377" s="3">
        <v>41251361</v>
      </c>
      <c r="AP377" s="3">
        <v>43703505</v>
      </c>
      <c r="AQ377" s="3">
        <v>44279964</v>
      </c>
      <c r="AR377" s="3">
        <v>42283441</v>
      </c>
      <c r="AS377" s="3">
        <v>42833285</v>
      </c>
    </row>
    <row r="378" spans="17:45" x14ac:dyDescent="0.2">
      <c r="Q378" s="2">
        <v>71</v>
      </c>
      <c r="R378" s="1" t="s">
        <v>70</v>
      </c>
      <c r="S378" s="3">
        <v>13997340</v>
      </c>
      <c r="T378" s="3">
        <v>15703376</v>
      </c>
      <c r="U378" s="3">
        <v>16716729</v>
      </c>
      <c r="V378" s="3">
        <v>18175941</v>
      </c>
      <c r="W378" s="3">
        <v>19492197</v>
      </c>
      <c r="X378" s="3">
        <v>21254492</v>
      </c>
      <c r="Y378" s="3">
        <v>21244367</v>
      </c>
      <c r="Z378" s="3">
        <v>22397781</v>
      </c>
      <c r="AA378" s="3">
        <v>24113557</v>
      </c>
      <c r="AB378" s="3">
        <v>27152575</v>
      </c>
      <c r="AC378" s="3">
        <v>28922977</v>
      </c>
      <c r="AD378" s="3">
        <v>29495538</v>
      </c>
      <c r="AE378" s="3">
        <v>31408132</v>
      </c>
      <c r="AF378" s="3">
        <v>32843953</v>
      </c>
      <c r="AG378" s="3">
        <v>33869639</v>
      </c>
      <c r="AH378" s="3">
        <v>34474502</v>
      </c>
      <c r="AI378" s="3">
        <v>35997288</v>
      </c>
      <c r="AJ378" s="3">
        <v>38083325</v>
      </c>
      <c r="AK378" s="3">
        <v>40941051</v>
      </c>
      <c r="AL378" s="3">
        <v>43176886</v>
      </c>
      <c r="AM378" s="3">
        <v>46423036</v>
      </c>
      <c r="AN378" s="3">
        <v>47036121</v>
      </c>
      <c r="AO378" s="3">
        <v>46994967</v>
      </c>
      <c r="AP378" s="3">
        <v>48893676</v>
      </c>
      <c r="AQ378" s="3">
        <v>52668592</v>
      </c>
      <c r="AR378" s="3">
        <v>55049931</v>
      </c>
      <c r="AS378" s="3">
        <v>58062648</v>
      </c>
    </row>
    <row r="379" spans="17:45" x14ac:dyDescent="0.2">
      <c r="Q379" s="2">
        <v>72</v>
      </c>
      <c r="R379" s="1" t="s">
        <v>71</v>
      </c>
      <c r="S379" s="3">
        <v>16885380</v>
      </c>
      <c r="T379" s="3">
        <v>16955401</v>
      </c>
      <c r="U379" s="3">
        <v>17767426</v>
      </c>
      <c r="V379" s="3">
        <v>18302301</v>
      </c>
      <c r="W379" s="3">
        <v>19107875</v>
      </c>
      <c r="X379" s="3">
        <v>21288533</v>
      </c>
      <c r="Y379" s="3">
        <v>20887297</v>
      </c>
      <c r="Z379" s="3">
        <v>20596023</v>
      </c>
      <c r="AA379" s="3">
        <v>21474240</v>
      </c>
      <c r="AB379" s="3">
        <v>21806687</v>
      </c>
      <c r="AC379" s="3">
        <v>25276258</v>
      </c>
      <c r="AD379" s="3">
        <v>26663828</v>
      </c>
      <c r="AE379" s="3">
        <v>28833597</v>
      </c>
      <c r="AF379" s="3">
        <v>27230550</v>
      </c>
      <c r="AG379" s="3">
        <v>29321232</v>
      </c>
      <c r="AH379" s="3">
        <v>30847910</v>
      </c>
      <c r="AI379" s="3">
        <v>33393050</v>
      </c>
      <c r="AJ379" s="3">
        <v>35429063</v>
      </c>
      <c r="AK379" s="3">
        <v>41614521</v>
      </c>
      <c r="AL379" s="3">
        <v>40870881</v>
      </c>
      <c r="AM379" s="3">
        <v>44726036</v>
      </c>
      <c r="AN379" s="3">
        <v>48166928</v>
      </c>
      <c r="AO379" s="3">
        <v>50346285</v>
      </c>
      <c r="AP379" s="3">
        <v>51333806</v>
      </c>
      <c r="AQ379" s="3">
        <v>51816114</v>
      </c>
      <c r="AR379" s="3">
        <v>56199521</v>
      </c>
      <c r="AS379" s="3">
        <v>58862230</v>
      </c>
    </row>
    <row r="380" spans="17:45" x14ac:dyDescent="0.2">
      <c r="Q380" s="2">
        <v>73</v>
      </c>
      <c r="R380" s="1" t="s">
        <v>72</v>
      </c>
      <c r="S380" s="3">
        <v>10100970</v>
      </c>
      <c r="T380" s="3">
        <v>10382447</v>
      </c>
      <c r="U380" s="3">
        <v>10743269</v>
      </c>
      <c r="V380" s="3">
        <v>11281389</v>
      </c>
      <c r="W380" s="3">
        <v>12184601</v>
      </c>
      <c r="X380" s="3">
        <v>13195645</v>
      </c>
      <c r="Y380" s="3">
        <v>7766153</v>
      </c>
      <c r="Z380" s="3">
        <v>8446992</v>
      </c>
      <c r="AA380" s="3">
        <v>8073964</v>
      </c>
      <c r="AB380" s="3">
        <v>8421458</v>
      </c>
      <c r="AC380" s="3">
        <v>8854811</v>
      </c>
      <c r="AD380" s="3">
        <v>8859404</v>
      </c>
      <c r="AE380" s="3">
        <v>9303819</v>
      </c>
      <c r="AF380" s="3">
        <v>9733123</v>
      </c>
      <c r="AG380" s="3">
        <v>11461391</v>
      </c>
      <c r="AH380" s="3">
        <v>20760573</v>
      </c>
      <c r="AI380" s="3">
        <v>23847404</v>
      </c>
      <c r="AJ380" s="3">
        <v>24948425</v>
      </c>
      <c r="AK380" s="3">
        <v>22431263</v>
      </c>
      <c r="AL380" s="3">
        <v>16648495</v>
      </c>
      <c r="AM380" s="3">
        <v>17325561</v>
      </c>
      <c r="AN380" s="3">
        <v>17153553</v>
      </c>
      <c r="AO380" s="3">
        <v>15744025</v>
      </c>
      <c r="AP380" s="3">
        <v>18032435</v>
      </c>
      <c r="AQ380" s="3">
        <v>18293105</v>
      </c>
      <c r="AR380" s="3">
        <v>19748907</v>
      </c>
      <c r="AS380" s="3">
        <v>20636792</v>
      </c>
    </row>
    <row r="381" spans="17:45" x14ac:dyDescent="0.2">
      <c r="Q381" s="2">
        <v>74</v>
      </c>
      <c r="R381" s="1" t="s">
        <v>73</v>
      </c>
      <c r="S381" s="3">
        <v>6529702</v>
      </c>
      <c r="T381" s="3">
        <v>6847411</v>
      </c>
      <c r="U381" s="3">
        <v>6485886</v>
      </c>
      <c r="V381" s="3">
        <v>6061588</v>
      </c>
      <c r="W381" s="3">
        <v>7581844</v>
      </c>
      <c r="X381" s="3">
        <v>6846012</v>
      </c>
      <c r="Y381" s="3">
        <v>6662186</v>
      </c>
      <c r="Z381" s="3">
        <v>7020289</v>
      </c>
      <c r="AA381" s="3">
        <v>7141242</v>
      </c>
      <c r="AB381" s="3">
        <v>8386934</v>
      </c>
      <c r="AC381" s="3">
        <v>9359745</v>
      </c>
      <c r="AD381" s="3">
        <v>9673355</v>
      </c>
      <c r="AE381" s="3">
        <v>10634425</v>
      </c>
      <c r="AF381" s="3">
        <v>11533203</v>
      </c>
      <c r="AG381" s="3">
        <v>12774558</v>
      </c>
      <c r="AH381" s="3">
        <v>14309272</v>
      </c>
      <c r="AI381" s="3">
        <v>13752843</v>
      </c>
      <c r="AJ381" s="3">
        <v>15810685</v>
      </c>
      <c r="AK381" s="3">
        <v>18154446</v>
      </c>
      <c r="AL381" s="3">
        <v>18685497</v>
      </c>
      <c r="AM381" s="3">
        <v>21803302</v>
      </c>
      <c r="AN381" s="3">
        <v>24087648</v>
      </c>
      <c r="AO381" s="3">
        <v>24070349</v>
      </c>
      <c r="AP381" s="3">
        <v>22934170</v>
      </c>
      <c r="AQ381" s="3">
        <v>22290976</v>
      </c>
      <c r="AR381" s="3">
        <v>22500178</v>
      </c>
      <c r="AS381" s="3">
        <v>22513409</v>
      </c>
    </row>
    <row r="382" spans="17:45" x14ac:dyDescent="0.2">
      <c r="Q382" s="2">
        <v>75</v>
      </c>
      <c r="R382" s="1" t="s">
        <v>74</v>
      </c>
      <c r="S382" s="3">
        <v>4861910</v>
      </c>
      <c r="T382" s="3">
        <v>4917095</v>
      </c>
      <c r="U382" s="3">
        <v>4902688</v>
      </c>
      <c r="V382" s="3">
        <v>6048324</v>
      </c>
      <c r="W382" s="3">
        <v>5534113</v>
      </c>
      <c r="X382" s="3">
        <v>5518178</v>
      </c>
      <c r="Y382" s="3">
        <v>5298177</v>
      </c>
      <c r="Z382" s="3">
        <v>5979479</v>
      </c>
      <c r="AA382" s="3">
        <v>5426498</v>
      </c>
      <c r="AB382" s="3">
        <v>6321414</v>
      </c>
      <c r="AC382" s="3">
        <v>5627847</v>
      </c>
      <c r="AD382" s="3">
        <v>5627847</v>
      </c>
      <c r="AE382" s="3">
        <v>7809879</v>
      </c>
      <c r="AF382" s="3">
        <v>11466034</v>
      </c>
      <c r="AG382" s="3">
        <v>10917375</v>
      </c>
      <c r="AH382" s="3">
        <v>10428074</v>
      </c>
      <c r="AI382" s="3">
        <v>9534322</v>
      </c>
      <c r="AJ382" s="3">
        <v>10430069</v>
      </c>
      <c r="AK382" s="3">
        <v>10779328</v>
      </c>
      <c r="AL382" s="3">
        <v>11842451</v>
      </c>
      <c r="AM382" s="3">
        <v>11643914</v>
      </c>
      <c r="AN382" s="3">
        <v>10732910</v>
      </c>
      <c r="AO382" s="3">
        <v>9053938</v>
      </c>
      <c r="AP382" s="3">
        <v>11238336</v>
      </c>
      <c r="AQ382" s="3">
        <v>15646403</v>
      </c>
      <c r="AR382" s="3">
        <v>16037287</v>
      </c>
      <c r="AS382" s="3">
        <v>17375016</v>
      </c>
    </row>
    <row r="383" spans="17:45" x14ac:dyDescent="0.2">
      <c r="Q383" s="2">
        <v>76</v>
      </c>
      <c r="R383" s="1" t="s">
        <v>75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992005</v>
      </c>
      <c r="Y383" s="3">
        <v>7642362</v>
      </c>
      <c r="Z383" s="3">
        <v>8927168</v>
      </c>
      <c r="AA383" s="3">
        <v>5463555</v>
      </c>
      <c r="AB383" s="3">
        <v>10444580</v>
      </c>
      <c r="AC383" s="3">
        <v>10724141</v>
      </c>
      <c r="AD383" s="3">
        <v>10797111</v>
      </c>
      <c r="AE383" s="3">
        <v>10918940</v>
      </c>
      <c r="AF383" s="3">
        <v>5697874</v>
      </c>
      <c r="AG383" s="3">
        <v>6717951</v>
      </c>
      <c r="AH383" s="3">
        <v>14194128</v>
      </c>
      <c r="AI383" s="3">
        <v>14580703</v>
      </c>
      <c r="AJ383" s="3">
        <v>16512108</v>
      </c>
      <c r="AK383" s="3">
        <v>16822786</v>
      </c>
      <c r="AL383" s="3">
        <v>17162803</v>
      </c>
      <c r="AM383" s="3">
        <v>16876202</v>
      </c>
      <c r="AN383" s="3">
        <v>16861180</v>
      </c>
      <c r="AO383" s="3">
        <v>21464699</v>
      </c>
      <c r="AP383" s="3">
        <v>21507628</v>
      </c>
      <c r="AQ383" s="3">
        <v>21430193</v>
      </c>
      <c r="AR383" s="3">
        <v>19719491</v>
      </c>
      <c r="AS383" s="3">
        <v>17986897</v>
      </c>
    </row>
    <row r="384" spans="17:45" x14ac:dyDescent="0.2">
      <c r="Q384" s="2">
        <v>77</v>
      </c>
      <c r="R384" s="1" t="s">
        <v>76</v>
      </c>
      <c r="S384" s="3">
        <v>4861910</v>
      </c>
      <c r="T384" s="3">
        <v>4917095</v>
      </c>
      <c r="U384" s="3">
        <v>4902688</v>
      </c>
      <c r="V384" s="3">
        <v>6048324</v>
      </c>
      <c r="W384" s="3">
        <v>5534113</v>
      </c>
      <c r="X384" s="3">
        <v>5518178</v>
      </c>
      <c r="Y384" s="3">
        <v>5298177</v>
      </c>
      <c r="Z384" s="3">
        <v>5979479</v>
      </c>
      <c r="AA384" s="3">
        <v>5426498</v>
      </c>
      <c r="AB384" s="3">
        <v>6321414</v>
      </c>
      <c r="AC384" s="3">
        <v>5627847</v>
      </c>
      <c r="AD384" s="3">
        <v>5627847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</row>
    <row r="385" spans="17:45" x14ac:dyDescent="0.2">
      <c r="Q385" s="2">
        <v>78</v>
      </c>
      <c r="R385" s="1" t="s">
        <v>77</v>
      </c>
      <c r="S385" s="3">
        <v>3189831</v>
      </c>
      <c r="T385" s="3">
        <v>3167049</v>
      </c>
      <c r="U385" s="3">
        <v>3382998</v>
      </c>
      <c r="V385" s="3">
        <v>4052284</v>
      </c>
      <c r="W385" s="3">
        <v>4393179</v>
      </c>
      <c r="X385" s="3">
        <v>4129935</v>
      </c>
      <c r="Y385" s="3">
        <v>4981794</v>
      </c>
      <c r="Z385" s="3">
        <v>5841996</v>
      </c>
      <c r="AA385" s="3">
        <v>6995951</v>
      </c>
      <c r="AB385" s="3">
        <v>8123469</v>
      </c>
      <c r="AC385" s="3">
        <v>9136203</v>
      </c>
      <c r="AD385" s="3">
        <v>9367216</v>
      </c>
      <c r="AE385" s="3">
        <v>10965095</v>
      </c>
      <c r="AF385" s="3">
        <v>12347637</v>
      </c>
      <c r="AG385" s="3">
        <v>14969419</v>
      </c>
      <c r="AH385" s="3">
        <v>16954931</v>
      </c>
      <c r="AI385" s="3">
        <v>19805456</v>
      </c>
      <c r="AJ385" s="3">
        <v>21373412</v>
      </c>
      <c r="AK385" s="3">
        <v>19465941</v>
      </c>
      <c r="AL385" s="3">
        <v>19084972</v>
      </c>
      <c r="AM385" s="3">
        <v>19595135</v>
      </c>
      <c r="AN385" s="3">
        <v>20009988</v>
      </c>
      <c r="AO385" s="3">
        <v>20381525</v>
      </c>
      <c r="AP385" s="3">
        <v>20697369</v>
      </c>
      <c r="AQ385" s="3">
        <v>21554744</v>
      </c>
      <c r="AR385" s="3">
        <v>22043698</v>
      </c>
      <c r="AS385" s="3">
        <v>23204603</v>
      </c>
    </row>
    <row r="386" spans="17:45" x14ac:dyDescent="0.2">
      <c r="Q386" s="2">
        <v>79</v>
      </c>
      <c r="R386" s="1" t="s">
        <v>78</v>
      </c>
      <c r="S386" s="3">
        <v>6958536</v>
      </c>
      <c r="T386" s="3">
        <v>7844890</v>
      </c>
      <c r="U386" s="3">
        <v>8853697</v>
      </c>
      <c r="V386" s="3">
        <v>8456198</v>
      </c>
      <c r="W386" s="3">
        <v>7923341</v>
      </c>
      <c r="X386" s="3">
        <v>8831470</v>
      </c>
      <c r="Y386" s="3">
        <v>9513364</v>
      </c>
      <c r="Z386" s="3">
        <v>9958455</v>
      </c>
      <c r="AA386" s="3">
        <v>10047131</v>
      </c>
      <c r="AB386" s="3">
        <v>11527756</v>
      </c>
      <c r="AC386" s="3">
        <v>14378760</v>
      </c>
      <c r="AD386" s="3">
        <v>14198250</v>
      </c>
      <c r="AE386" s="3">
        <v>15823902</v>
      </c>
      <c r="AF386" s="3">
        <v>16320578</v>
      </c>
      <c r="AG386" s="3">
        <v>17385889</v>
      </c>
      <c r="AH386" s="3">
        <v>18428809</v>
      </c>
      <c r="AI386" s="3">
        <v>19419402</v>
      </c>
      <c r="AJ386" s="3">
        <v>20674297</v>
      </c>
      <c r="AK386" s="3">
        <v>21022847</v>
      </c>
      <c r="AL386" s="3">
        <v>22668254</v>
      </c>
      <c r="AM386" s="3">
        <v>24086034</v>
      </c>
      <c r="AN386" s="3">
        <v>23813018</v>
      </c>
      <c r="AO386" s="3">
        <v>25126024</v>
      </c>
      <c r="AP386" s="3">
        <v>24687114</v>
      </c>
      <c r="AQ386" s="3">
        <v>23576547</v>
      </c>
      <c r="AR386" s="3">
        <v>26022402</v>
      </c>
      <c r="AS386" s="3">
        <v>28088908</v>
      </c>
    </row>
    <row r="387" spans="17:45" x14ac:dyDescent="0.2">
      <c r="Q387" s="2">
        <v>80</v>
      </c>
      <c r="R387" s="1" t="s">
        <v>79</v>
      </c>
      <c r="S387" s="3">
        <v>17851292</v>
      </c>
      <c r="T387" s="3">
        <v>18814894</v>
      </c>
      <c r="U387" s="3">
        <v>17064823</v>
      </c>
      <c r="V387" s="3">
        <v>17198874</v>
      </c>
      <c r="W387" s="3">
        <v>16294968</v>
      </c>
      <c r="X387" s="3">
        <v>16840684</v>
      </c>
      <c r="Y387" s="3">
        <v>16867602</v>
      </c>
      <c r="Z387" s="3">
        <v>16694982</v>
      </c>
      <c r="AA387" s="3">
        <v>16734285</v>
      </c>
      <c r="AB387" s="3">
        <v>19169151</v>
      </c>
      <c r="AC387" s="3">
        <v>20508284</v>
      </c>
      <c r="AD387" s="3">
        <v>22276285</v>
      </c>
      <c r="AE387" s="3">
        <v>25039476</v>
      </c>
      <c r="AF387" s="3">
        <v>25412536</v>
      </c>
      <c r="AG387" s="3">
        <v>27330529</v>
      </c>
      <c r="AH387" s="3">
        <v>27508898</v>
      </c>
      <c r="AI387" s="3">
        <v>27799120</v>
      </c>
      <c r="AJ387" s="3">
        <v>28964421</v>
      </c>
      <c r="AK387" s="3">
        <v>27541568</v>
      </c>
      <c r="AL387" s="3">
        <v>24980477</v>
      </c>
      <c r="AM387" s="3">
        <v>26163809</v>
      </c>
      <c r="AN387" s="3">
        <v>26717974</v>
      </c>
      <c r="AO387" s="3">
        <v>25221797</v>
      </c>
      <c r="AP387" s="3">
        <v>26591797</v>
      </c>
      <c r="AQ387" s="3">
        <v>27839578</v>
      </c>
      <c r="AR387" s="3">
        <v>29660212</v>
      </c>
      <c r="AS387" s="3">
        <v>28570024</v>
      </c>
    </row>
    <row r="388" spans="17:45" x14ac:dyDescent="0.2">
      <c r="Q388" s="2">
        <v>81</v>
      </c>
      <c r="R388" s="1" t="s">
        <v>80</v>
      </c>
      <c r="S388" s="3">
        <v>8308065</v>
      </c>
      <c r="T388" s="3">
        <v>11663500</v>
      </c>
      <c r="U388" s="3">
        <v>12238168</v>
      </c>
      <c r="V388" s="3">
        <v>12808612</v>
      </c>
      <c r="W388" s="3">
        <v>12919630</v>
      </c>
      <c r="X388" s="3">
        <v>12946175</v>
      </c>
      <c r="Y388" s="3">
        <v>12729182</v>
      </c>
      <c r="Z388" s="3">
        <v>12922369</v>
      </c>
      <c r="AA388" s="3">
        <v>13406354</v>
      </c>
      <c r="AB388" s="3">
        <v>15878313</v>
      </c>
      <c r="AC388" s="3">
        <v>16879445</v>
      </c>
      <c r="AD388" s="3">
        <v>16866629</v>
      </c>
      <c r="AE388" s="3">
        <v>18255294</v>
      </c>
      <c r="AF388" s="3">
        <v>17484984</v>
      </c>
      <c r="AG388" s="3">
        <v>16402493</v>
      </c>
      <c r="AH388" s="3">
        <v>18242239</v>
      </c>
      <c r="AI388" s="3">
        <v>18593031</v>
      </c>
      <c r="AJ388" s="3">
        <v>19253103</v>
      </c>
      <c r="AK388" s="3">
        <v>18752579</v>
      </c>
      <c r="AL388" s="3">
        <v>18883573</v>
      </c>
      <c r="AM388" s="3">
        <v>20356133</v>
      </c>
      <c r="AN388" s="3">
        <v>19730719</v>
      </c>
      <c r="AO388" s="3">
        <v>21196278</v>
      </c>
      <c r="AP388" s="3">
        <v>22594722</v>
      </c>
      <c r="AQ388" s="3">
        <v>23604972</v>
      </c>
      <c r="AR388" s="3">
        <v>24190638</v>
      </c>
      <c r="AS388" s="3">
        <v>24899481</v>
      </c>
    </row>
    <row r="389" spans="17:45" x14ac:dyDescent="0.2">
      <c r="Q389" s="2">
        <v>82</v>
      </c>
      <c r="R389" s="1" t="s">
        <v>81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</row>
    <row r="390" spans="17:45" x14ac:dyDescent="0.2">
      <c r="Q390" s="2">
        <v>83</v>
      </c>
      <c r="R390" s="1" t="s">
        <v>82</v>
      </c>
      <c r="S390" s="3">
        <v>4774226</v>
      </c>
      <c r="T390" s="3">
        <v>5190824</v>
      </c>
      <c r="U390" s="3">
        <v>5265550</v>
      </c>
      <c r="V390" s="3">
        <v>5246663</v>
      </c>
      <c r="W390" s="3">
        <v>5418577</v>
      </c>
      <c r="X390" s="3">
        <v>5114334</v>
      </c>
      <c r="Y390" s="3">
        <v>4758752</v>
      </c>
      <c r="Z390" s="3">
        <v>4822014</v>
      </c>
      <c r="AA390" s="3">
        <v>5500322</v>
      </c>
      <c r="AB390" s="3">
        <v>6560349</v>
      </c>
      <c r="AC390" s="3">
        <v>8032126</v>
      </c>
      <c r="AD390" s="3">
        <v>7912907</v>
      </c>
      <c r="AE390" s="3">
        <v>8647238</v>
      </c>
      <c r="AF390" s="3">
        <v>8771712</v>
      </c>
      <c r="AG390" s="3">
        <v>9829608</v>
      </c>
      <c r="AH390" s="3">
        <v>10409139</v>
      </c>
      <c r="AI390" s="3">
        <v>10575715</v>
      </c>
      <c r="AJ390" s="3">
        <v>12082270</v>
      </c>
      <c r="AK390" s="3">
        <v>13140386</v>
      </c>
      <c r="AL390" s="3">
        <v>13331653</v>
      </c>
      <c r="AM390" s="3">
        <v>13914580</v>
      </c>
      <c r="AN390" s="3">
        <v>14030775</v>
      </c>
      <c r="AO390" s="3">
        <v>14121501</v>
      </c>
      <c r="AP390" s="3">
        <v>14735169</v>
      </c>
      <c r="AQ390" s="3">
        <v>13832678</v>
      </c>
      <c r="AR390" s="3">
        <v>13766252</v>
      </c>
      <c r="AS390" s="3">
        <v>13145591</v>
      </c>
    </row>
    <row r="391" spans="17:45" x14ac:dyDescent="0.2">
      <c r="Q391" s="2">
        <v>84</v>
      </c>
      <c r="R391" s="1" t="s">
        <v>83</v>
      </c>
      <c r="S391" s="3">
        <v>3986623</v>
      </c>
      <c r="T391" s="3">
        <v>4269524</v>
      </c>
      <c r="U391" s="3">
        <v>4379555</v>
      </c>
      <c r="V391" s="3">
        <v>5385852</v>
      </c>
      <c r="W391" s="3">
        <v>5819492</v>
      </c>
      <c r="X391" s="3">
        <v>6202347</v>
      </c>
      <c r="Y391" s="3">
        <v>5958622</v>
      </c>
      <c r="Z391" s="3">
        <v>6027454</v>
      </c>
      <c r="AA391" s="3">
        <v>5287071</v>
      </c>
      <c r="AB391" s="3">
        <v>6769473</v>
      </c>
      <c r="AC391" s="3">
        <v>7392244</v>
      </c>
      <c r="AD391" s="3">
        <v>8182828</v>
      </c>
      <c r="AE391" s="3">
        <v>9032677</v>
      </c>
      <c r="AF391" s="3">
        <v>8497940</v>
      </c>
      <c r="AG391" s="3">
        <v>7936184</v>
      </c>
      <c r="AH391" s="3">
        <v>8978807</v>
      </c>
      <c r="AI391" s="3">
        <v>10004794</v>
      </c>
      <c r="AJ391" s="3">
        <v>10895589</v>
      </c>
      <c r="AK391" s="3">
        <v>11125744</v>
      </c>
      <c r="AL391" s="3">
        <v>10947551</v>
      </c>
      <c r="AM391" s="3">
        <v>11188036</v>
      </c>
      <c r="AN391" s="3">
        <v>10849434</v>
      </c>
      <c r="AO391" s="3">
        <v>10586507</v>
      </c>
      <c r="AP391" s="3">
        <v>11946729</v>
      </c>
      <c r="AQ391" s="3">
        <v>11614488</v>
      </c>
      <c r="AR391" s="3">
        <v>12239852</v>
      </c>
      <c r="AS391" s="3">
        <v>12849748</v>
      </c>
    </row>
    <row r="392" spans="17:45" x14ac:dyDescent="0.2">
      <c r="Q392" s="2">
        <v>85</v>
      </c>
      <c r="R392" s="1" t="s">
        <v>84</v>
      </c>
      <c r="S392" s="3">
        <v>7715112</v>
      </c>
      <c r="T392" s="3">
        <v>7726304</v>
      </c>
      <c r="U392" s="3">
        <v>8118086</v>
      </c>
      <c r="V392" s="3">
        <v>8120650</v>
      </c>
      <c r="W392" s="3">
        <v>8479145</v>
      </c>
      <c r="X392" s="3">
        <v>8946068</v>
      </c>
      <c r="Y392" s="3">
        <v>9097832</v>
      </c>
      <c r="Z392" s="3">
        <v>9417436</v>
      </c>
      <c r="AA392" s="3">
        <v>10011261</v>
      </c>
      <c r="AB392" s="3">
        <v>10989742</v>
      </c>
      <c r="AC392" s="3">
        <v>11732728</v>
      </c>
      <c r="AD392" s="3">
        <v>12052785</v>
      </c>
      <c r="AE392" s="3">
        <v>12940510</v>
      </c>
      <c r="AF392" s="3">
        <v>12487361</v>
      </c>
      <c r="AG392" s="3">
        <v>13729518</v>
      </c>
      <c r="AH392" s="3">
        <v>15285860</v>
      </c>
      <c r="AI392" s="3">
        <v>15636317</v>
      </c>
      <c r="AJ392" s="3">
        <v>19362929</v>
      </c>
      <c r="AK392" s="3">
        <v>21693441</v>
      </c>
      <c r="AL392" s="3">
        <v>21248458</v>
      </c>
      <c r="AM392" s="3">
        <v>20236862</v>
      </c>
      <c r="AN392" s="3">
        <v>20987717</v>
      </c>
      <c r="AO392" s="3">
        <v>22637301</v>
      </c>
      <c r="AP392" s="3">
        <v>24785377</v>
      </c>
      <c r="AQ392" s="3">
        <v>25450919</v>
      </c>
      <c r="AR392" s="3">
        <v>27125088</v>
      </c>
      <c r="AS392" s="3">
        <v>27969531</v>
      </c>
    </row>
    <row r="393" spans="17:45" x14ac:dyDescent="0.2">
      <c r="Q393" s="2">
        <v>86</v>
      </c>
      <c r="R393" s="1" t="s">
        <v>85</v>
      </c>
      <c r="S393" s="3">
        <v>6009225</v>
      </c>
      <c r="T393" s="3">
        <v>6074030</v>
      </c>
      <c r="U393" s="3">
        <v>6535204</v>
      </c>
      <c r="V393" s="3">
        <v>6022349</v>
      </c>
      <c r="W393" s="3">
        <v>5972486</v>
      </c>
      <c r="X393" s="3">
        <v>6071377</v>
      </c>
      <c r="Y393" s="3">
        <v>6078720</v>
      </c>
      <c r="Z393" s="3">
        <v>7504282</v>
      </c>
      <c r="AA393" s="3">
        <v>8641967</v>
      </c>
      <c r="AB393" s="3">
        <v>10202929</v>
      </c>
      <c r="AC393" s="3">
        <v>10985739</v>
      </c>
      <c r="AD393" s="3">
        <v>11751774</v>
      </c>
      <c r="AE393" s="3">
        <v>12394597</v>
      </c>
      <c r="AF393" s="3">
        <v>12454220</v>
      </c>
      <c r="AG393" s="3">
        <v>13556350</v>
      </c>
      <c r="AH393" s="3">
        <v>14509494</v>
      </c>
      <c r="AI393" s="3">
        <v>16082878</v>
      </c>
      <c r="AJ393" s="3">
        <v>16947182</v>
      </c>
      <c r="AK393" s="3">
        <v>17553365</v>
      </c>
      <c r="AL393" s="3">
        <v>17585515</v>
      </c>
      <c r="AM393" s="3">
        <v>18901241</v>
      </c>
      <c r="AN393" s="3">
        <v>18968497</v>
      </c>
      <c r="AO393" s="3">
        <v>18784356</v>
      </c>
      <c r="AP393" s="3">
        <v>19626384</v>
      </c>
      <c r="AQ393" s="3">
        <v>20186109</v>
      </c>
      <c r="AR393" s="3">
        <v>20228876</v>
      </c>
      <c r="AS393" s="3">
        <v>20741173</v>
      </c>
    </row>
    <row r="394" spans="17:45" x14ac:dyDescent="0.2">
      <c r="Q394" s="2">
        <v>87</v>
      </c>
      <c r="R394" s="1" t="s">
        <v>86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</row>
    <row r="395" spans="17:45" x14ac:dyDescent="0.2">
      <c r="Q395" s="2">
        <v>88</v>
      </c>
      <c r="R395" s="1" t="s">
        <v>87</v>
      </c>
      <c r="S395" s="3">
        <v>4780578</v>
      </c>
      <c r="T395" s="3">
        <v>5022595</v>
      </c>
      <c r="U395" s="3">
        <v>5105203</v>
      </c>
      <c r="V395" s="3">
        <v>5498971</v>
      </c>
      <c r="W395" s="3">
        <v>6261803</v>
      </c>
      <c r="X395" s="3">
        <v>6647725</v>
      </c>
      <c r="Y395" s="3">
        <v>7039162</v>
      </c>
      <c r="Z395" s="3">
        <v>7347582</v>
      </c>
      <c r="AA395" s="3">
        <v>7843643</v>
      </c>
      <c r="AB395" s="3">
        <v>8586909</v>
      </c>
      <c r="AC395" s="3">
        <v>9285199</v>
      </c>
      <c r="AD395" s="3">
        <v>9062014</v>
      </c>
      <c r="AE395" s="3">
        <v>9097265</v>
      </c>
      <c r="AF395" s="3">
        <v>10059319</v>
      </c>
      <c r="AG395" s="3">
        <v>11242649</v>
      </c>
      <c r="AH395" s="3">
        <v>12122961</v>
      </c>
      <c r="AI395" s="3">
        <v>12260181</v>
      </c>
      <c r="AJ395" s="3">
        <v>13240999</v>
      </c>
      <c r="AK395" s="3">
        <v>13758064</v>
      </c>
      <c r="AL395" s="3">
        <v>13811945</v>
      </c>
      <c r="AM395" s="3">
        <v>14756973</v>
      </c>
      <c r="AN395" s="3">
        <v>15306457</v>
      </c>
      <c r="AO395" s="3">
        <v>16133843</v>
      </c>
      <c r="AP395" s="3">
        <v>16845389</v>
      </c>
      <c r="AQ395" s="3">
        <v>16850940</v>
      </c>
      <c r="AR395" s="3">
        <v>16628538</v>
      </c>
      <c r="AS395" s="3">
        <v>16625842</v>
      </c>
    </row>
    <row r="396" spans="17:45" x14ac:dyDescent="0.2">
      <c r="Q396" s="2">
        <v>89</v>
      </c>
      <c r="R396" s="1" t="s">
        <v>88</v>
      </c>
      <c r="S396" s="3">
        <v>2045313</v>
      </c>
      <c r="T396" s="3">
        <v>3108792</v>
      </c>
      <c r="U396" s="3">
        <v>3406701</v>
      </c>
      <c r="V396" s="3">
        <v>3907908</v>
      </c>
      <c r="W396" s="3">
        <v>2886176</v>
      </c>
      <c r="X396" s="3">
        <v>3101391</v>
      </c>
      <c r="Y396" s="3">
        <v>3526648</v>
      </c>
      <c r="Z396" s="3">
        <v>3711124</v>
      </c>
      <c r="AA396" s="3">
        <v>3633381</v>
      </c>
      <c r="AB396" s="3">
        <v>3691153</v>
      </c>
      <c r="AC396" s="3">
        <v>3913869</v>
      </c>
      <c r="AD396" s="3">
        <v>8382691</v>
      </c>
      <c r="AE396" s="3">
        <v>9018064</v>
      </c>
      <c r="AF396" s="3">
        <v>11722081</v>
      </c>
      <c r="AG396" s="3">
        <v>13184585</v>
      </c>
      <c r="AH396" s="3">
        <v>14876383</v>
      </c>
      <c r="AI396" s="3">
        <v>15817517</v>
      </c>
      <c r="AJ396" s="3">
        <v>16160608</v>
      </c>
      <c r="AK396" s="3">
        <v>17477314</v>
      </c>
      <c r="AL396" s="3">
        <v>18477005</v>
      </c>
      <c r="AM396" s="3">
        <v>19203783</v>
      </c>
      <c r="AN396" s="3">
        <v>19806305</v>
      </c>
      <c r="AO396" s="3">
        <v>20581743</v>
      </c>
      <c r="AP396" s="3">
        <v>21123163</v>
      </c>
      <c r="AQ396" s="3">
        <v>21784007</v>
      </c>
      <c r="AR396" s="3">
        <v>21759693</v>
      </c>
      <c r="AS396" s="3">
        <v>23680434</v>
      </c>
    </row>
    <row r="397" spans="17:45" x14ac:dyDescent="0.2">
      <c r="Q397" s="2">
        <v>90</v>
      </c>
      <c r="R397" s="1" t="s">
        <v>89</v>
      </c>
      <c r="S397" s="3">
        <v>10671167</v>
      </c>
      <c r="T397" s="3">
        <v>18998414</v>
      </c>
      <c r="U397" s="3">
        <v>18937319</v>
      </c>
      <c r="V397" s="3">
        <v>21737648</v>
      </c>
      <c r="W397" s="3">
        <v>22455759</v>
      </c>
      <c r="X397" s="3">
        <v>21714836</v>
      </c>
      <c r="Y397" s="3">
        <v>21363295</v>
      </c>
      <c r="Z397" s="3">
        <v>21452747</v>
      </c>
      <c r="AA397" s="3">
        <v>22696642</v>
      </c>
      <c r="AB397" s="3">
        <v>24117688</v>
      </c>
      <c r="AC397" s="3">
        <v>25439765</v>
      </c>
      <c r="AD397" s="3">
        <v>28409653</v>
      </c>
      <c r="AE397" s="3">
        <v>33629659</v>
      </c>
      <c r="AF397" s="3">
        <v>36253456</v>
      </c>
      <c r="AG397" s="3">
        <v>36711925</v>
      </c>
      <c r="AH397" s="3">
        <v>38932211</v>
      </c>
      <c r="AI397" s="3">
        <v>41806783</v>
      </c>
      <c r="AJ397" s="3">
        <v>43755379</v>
      </c>
      <c r="AK397" s="3">
        <v>47391358</v>
      </c>
      <c r="AL397" s="3">
        <v>49918816</v>
      </c>
      <c r="AM397" s="3">
        <v>48297244</v>
      </c>
      <c r="AN397" s="3">
        <v>48227055</v>
      </c>
      <c r="AO397" s="3">
        <v>49123057</v>
      </c>
      <c r="AP397" s="3">
        <v>51029662</v>
      </c>
      <c r="AQ397" s="3">
        <v>53493625</v>
      </c>
      <c r="AR397" s="3">
        <v>66764443</v>
      </c>
      <c r="AS397" s="3">
        <v>66955282</v>
      </c>
    </row>
    <row r="398" spans="17:45" x14ac:dyDescent="0.2">
      <c r="Q398" s="2">
        <v>91</v>
      </c>
      <c r="R398" s="1" t="s">
        <v>90</v>
      </c>
      <c r="S398" s="3">
        <v>3191905</v>
      </c>
      <c r="T398" s="3">
        <v>3326740</v>
      </c>
      <c r="U398" s="3">
        <v>5019547</v>
      </c>
      <c r="V398" s="3">
        <v>5405150</v>
      </c>
      <c r="W398" s="3">
        <v>5635409</v>
      </c>
      <c r="X398" s="3">
        <v>5844332</v>
      </c>
      <c r="Y398" s="3">
        <v>6246371</v>
      </c>
      <c r="Z398" s="3">
        <v>6815382</v>
      </c>
      <c r="AA398" s="3">
        <v>7220763</v>
      </c>
      <c r="AB398" s="3">
        <v>7717614</v>
      </c>
      <c r="AC398" s="3">
        <v>8494897</v>
      </c>
      <c r="AD398" s="3">
        <v>8720211</v>
      </c>
      <c r="AE398" s="3">
        <v>9360460</v>
      </c>
      <c r="AF398" s="3">
        <v>9860882</v>
      </c>
      <c r="AG398" s="3">
        <v>10630491</v>
      </c>
      <c r="AH398" s="3">
        <v>12094407</v>
      </c>
      <c r="AI398" s="3">
        <v>12587804</v>
      </c>
      <c r="AJ398" s="3">
        <v>12927585</v>
      </c>
      <c r="AK398" s="3">
        <v>14393666</v>
      </c>
      <c r="AL398" s="3">
        <v>14670419</v>
      </c>
      <c r="AM398" s="3">
        <v>15749247</v>
      </c>
      <c r="AN398" s="3">
        <v>15984001</v>
      </c>
      <c r="AO398" s="3">
        <v>16552298</v>
      </c>
      <c r="AP398" s="3">
        <v>16349924</v>
      </c>
      <c r="AQ398" s="3">
        <v>16027401</v>
      </c>
      <c r="AR398" s="3">
        <v>15356299</v>
      </c>
      <c r="AS398" s="3">
        <v>32000099</v>
      </c>
    </row>
    <row r="399" spans="17:45" x14ac:dyDescent="0.2">
      <c r="Q399" s="2">
        <v>92</v>
      </c>
      <c r="R399" s="1" t="s">
        <v>91</v>
      </c>
      <c r="S399" s="3">
        <v>20480882</v>
      </c>
      <c r="T399" s="3">
        <v>21884089</v>
      </c>
      <c r="U399" s="3">
        <v>23156207</v>
      </c>
      <c r="V399" s="3">
        <v>23644805</v>
      </c>
      <c r="W399" s="3">
        <v>23968197</v>
      </c>
      <c r="X399" s="3">
        <v>24386331</v>
      </c>
      <c r="Y399" s="3">
        <v>26268634</v>
      </c>
      <c r="Z399" s="3">
        <v>29189164</v>
      </c>
      <c r="AA399" s="3">
        <v>32419332</v>
      </c>
      <c r="AB399" s="3">
        <v>32707351</v>
      </c>
      <c r="AC399" s="3">
        <v>33788469</v>
      </c>
      <c r="AD399" s="3">
        <v>35090000</v>
      </c>
      <c r="AE399" s="3">
        <v>36253042</v>
      </c>
      <c r="AF399" s="3">
        <v>38092073</v>
      </c>
      <c r="AG399" s="3">
        <v>39896411</v>
      </c>
      <c r="AH399" s="3">
        <v>42283357</v>
      </c>
      <c r="AI399" s="3">
        <v>43450239</v>
      </c>
      <c r="AJ399" s="3">
        <v>46721726</v>
      </c>
      <c r="AK399" s="3">
        <v>47886995</v>
      </c>
      <c r="AL399" s="3">
        <v>47490451</v>
      </c>
      <c r="AM399" s="3">
        <v>48850937</v>
      </c>
      <c r="AN399" s="3">
        <v>48285712</v>
      </c>
      <c r="AO399" s="3">
        <v>49547062</v>
      </c>
      <c r="AP399" s="3">
        <v>51911216</v>
      </c>
      <c r="AQ399" s="3">
        <v>53230814</v>
      </c>
      <c r="AR399" s="3">
        <v>54113153</v>
      </c>
      <c r="AS399" s="3">
        <v>54831801</v>
      </c>
    </row>
    <row r="400" spans="17:45" x14ac:dyDescent="0.2">
      <c r="Q400" s="2">
        <v>93</v>
      </c>
      <c r="R400" s="1" t="s">
        <v>92</v>
      </c>
      <c r="S400" s="3">
        <v>3032589</v>
      </c>
      <c r="T400" s="3">
        <v>2834661</v>
      </c>
      <c r="U400" s="3">
        <v>2882010</v>
      </c>
      <c r="V400" s="3">
        <v>3015707</v>
      </c>
      <c r="W400" s="3">
        <v>2978374</v>
      </c>
      <c r="X400" s="3">
        <v>2714474</v>
      </c>
      <c r="Y400" s="3">
        <v>0</v>
      </c>
      <c r="Z400" s="3">
        <v>1395314</v>
      </c>
      <c r="AA400" s="3">
        <v>1424303</v>
      </c>
      <c r="AB400" s="3">
        <v>1688406</v>
      </c>
      <c r="AC400" s="3">
        <v>2176497</v>
      </c>
      <c r="AD400" s="3">
        <v>2430952</v>
      </c>
      <c r="AE400" s="3">
        <v>2415565</v>
      </c>
      <c r="AF400" s="3">
        <v>2262939</v>
      </c>
      <c r="AG400" s="3">
        <v>2843734</v>
      </c>
      <c r="AH400" s="3">
        <v>3362229</v>
      </c>
      <c r="AI400" s="3">
        <v>2879406</v>
      </c>
      <c r="AJ400" s="3">
        <v>3501261</v>
      </c>
      <c r="AK400" s="3">
        <v>2803405</v>
      </c>
      <c r="AL400" s="3">
        <v>3622506</v>
      </c>
      <c r="AM400" s="3">
        <v>3739222</v>
      </c>
      <c r="AN400" s="3">
        <v>5822089</v>
      </c>
      <c r="AO400" s="3">
        <v>6937858</v>
      </c>
      <c r="AP400" s="3">
        <v>7890496</v>
      </c>
      <c r="AQ400" s="3">
        <v>7380751</v>
      </c>
      <c r="AR400" s="3">
        <v>8480227</v>
      </c>
      <c r="AS400" s="3">
        <v>8677185</v>
      </c>
    </row>
    <row r="401" spans="17:45" x14ac:dyDescent="0.2">
      <c r="Q401" s="2">
        <v>94</v>
      </c>
      <c r="R401" s="1" t="s">
        <v>93</v>
      </c>
      <c r="S401" s="3">
        <v>10019301</v>
      </c>
      <c r="T401" s="3">
        <v>12513378</v>
      </c>
      <c r="U401" s="3">
        <v>13606087</v>
      </c>
      <c r="V401" s="3">
        <v>14195019</v>
      </c>
      <c r="W401" s="3">
        <v>14803626</v>
      </c>
      <c r="X401" s="3">
        <v>14801773</v>
      </c>
      <c r="Y401" s="3">
        <v>14691088</v>
      </c>
      <c r="Z401" s="3">
        <v>15500223</v>
      </c>
      <c r="AA401" s="3">
        <v>16194281</v>
      </c>
      <c r="AB401" s="3">
        <v>18475562</v>
      </c>
      <c r="AC401" s="3">
        <v>20412516</v>
      </c>
      <c r="AD401" s="3">
        <v>21820357</v>
      </c>
      <c r="AE401" s="3">
        <v>24187130</v>
      </c>
      <c r="AF401" s="3">
        <v>24201770</v>
      </c>
      <c r="AG401" s="3">
        <v>27896690</v>
      </c>
      <c r="AH401" s="3">
        <v>30328153</v>
      </c>
      <c r="AI401" s="3">
        <v>33238302</v>
      </c>
      <c r="AJ401" s="3">
        <v>34702497</v>
      </c>
      <c r="AK401" s="3">
        <v>33938897</v>
      </c>
      <c r="AL401" s="3">
        <v>31690179</v>
      </c>
      <c r="AM401" s="3">
        <v>32312330</v>
      </c>
      <c r="AN401" s="3">
        <v>30644738</v>
      </c>
      <c r="AO401" s="3">
        <v>30836009</v>
      </c>
      <c r="AP401" s="3">
        <v>31429617</v>
      </c>
      <c r="AQ401" s="3">
        <v>31730579</v>
      </c>
      <c r="AR401" s="3">
        <v>32099944</v>
      </c>
      <c r="AS401" s="3">
        <v>34235003</v>
      </c>
    </row>
    <row r="402" spans="17:45" x14ac:dyDescent="0.2">
      <c r="Q402" s="2">
        <v>95</v>
      </c>
      <c r="R402" s="1" t="s">
        <v>94</v>
      </c>
      <c r="S402" s="3">
        <v>4197117</v>
      </c>
      <c r="T402" s="3">
        <v>4719449</v>
      </c>
      <c r="U402" s="3">
        <v>5034388</v>
      </c>
      <c r="V402" s="3">
        <v>5385028</v>
      </c>
      <c r="W402" s="3">
        <v>5881109</v>
      </c>
      <c r="X402" s="3">
        <v>6018921</v>
      </c>
      <c r="Y402" s="3">
        <v>6431240</v>
      </c>
      <c r="Z402" s="3">
        <v>6646230</v>
      </c>
      <c r="AA402" s="3">
        <v>6873164</v>
      </c>
      <c r="AB402" s="3">
        <v>7185210</v>
      </c>
      <c r="AC402" s="3">
        <v>7495629</v>
      </c>
      <c r="AD402" s="3">
        <v>7442917</v>
      </c>
      <c r="AE402" s="3">
        <v>7848616</v>
      </c>
      <c r="AF402" s="3">
        <v>8402306</v>
      </c>
      <c r="AG402" s="3">
        <v>9124437</v>
      </c>
      <c r="AH402" s="3">
        <v>9799964</v>
      </c>
      <c r="AI402" s="3">
        <v>9761194</v>
      </c>
      <c r="AJ402" s="3">
        <v>10889887</v>
      </c>
      <c r="AK402" s="3">
        <v>11312933</v>
      </c>
      <c r="AL402" s="3">
        <v>11269965</v>
      </c>
      <c r="AM402" s="3">
        <v>11925089</v>
      </c>
      <c r="AN402" s="3">
        <v>12704034</v>
      </c>
      <c r="AO402" s="3">
        <v>12803100</v>
      </c>
      <c r="AP402" s="3">
        <v>13380582</v>
      </c>
      <c r="AQ402" s="3">
        <v>13974846</v>
      </c>
      <c r="AR402" s="3">
        <v>14917664</v>
      </c>
      <c r="AS402" s="3">
        <v>15421899</v>
      </c>
    </row>
    <row r="403" spans="17:45" x14ac:dyDescent="0.2">
      <c r="Q403" s="2">
        <v>96</v>
      </c>
      <c r="R403" s="1" t="s">
        <v>95</v>
      </c>
      <c r="S403" s="3">
        <v>19504084</v>
      </c>
      <c r="T403" s="3">
        <v>24070500</v>
      </c>
      <c r="U403" s="3">
        <v>25546597</v>
      </c>
      <c r="V403" s="3">
        <v>26843857</v>
      </c>
      <c r="W403" s="3">
        <v>29907072</v>
      </c>
      <c r="X403" s="3">
        <v>30742964</v>
      </c>
      <c r="Y403" s="3">
        <v>32107298</v>
      </c>
      <c r="Z403" s="3">
        <v>32151984</v>
      </c>
      <c r="AA403" s="3">
        <v>33049712</v>
      </c>
      <c r="AB403" s="3">
        <v>32305642</v>
      </c>
      <c r="AC403" s="3">
        <v>33338659</v>
      </c>
      <c r="AD403" s="3">
        <v>35445627</v>
      </c>
      <c r="AE403" s="3">
        <v>35304178</v>
      </c>
      <c r="AF403" s="3">
        <v>35983503</v>
      </c>
      <c r="AG403" s="3">
        <v>41136036</v>
      </c>
      <c r="AH403" s="3">
        <v>45618425</v>
      </c>
      <c r="AI403" s="3">
        <v>48681572</v>
      </c>
      <c r="AJ403" s="3">
        <v>55789557</v>
      </c>
      <c r="AK403" s="3">
        <v>53778823</v>
      </c>
      <c r="AL403" s="3">
        <v>56594503</v>
      </c>
      <c r="AM403" s="3">
        <v>55630922</v>
      </c>
      <c r="AN403" s="3">
        <v>56197636</v>
      </c>
      <c r="AO403" s="3">
        <v>57048296</v>
      </c>
      <c r="AP403" s="3">
        <v>59100168</v>
      </c>
      <c r="AQ403" s="3">
        <v>60411436</v>
      </c>
      <c r="AR403" s="3">
        <v>59338978</v>
      </c>
      <c r="AS403" s="3">
        <v>63744282</v>
      </c>
    </row>
    <row r="404" spans="17:45" x14ac:dyDescent="0.2">
      <c r="Q404" s="2">
        <v>97</v>
      </c>
      <c r="R404" s="1" t="s">
        <v>96</v>
      </c>
      <c r="S404" s="3">
        <v>4338035</v>
      </c>
      <c r="T404" s="3">
        <v>4222762</v>
      </c>
      <c r="U404" s="3">
        <v>4298318</v>
      </c>
      <c r="V404" s="3">
        <v>4398035</v>
      </c>
      <c r="W404" s="3">
        <v>4189343</v>
      </c>
      <c r="X404" s="3">
        <v>4190054</v>
      </c>
      <c r="Y404" s="3">
        <v>4395821</v>
      </c>
      <c r="Z404" s="3">
        <v>4368673</v>
      </c>
      <c r="AA404" s="3">
        <v>5121252</v>
      </c>
      <c r="AB404" s="3">
        <v>5637803</v>
      </c>
      <c r="AC404" s="3">
        <v>5931081</v>
      </c>
      <c r="AD404" s="3">
        <v>6117859</v>
      </c>
      <c r="AE404" s="3">
        <v>8220381</v>
      </c>
      <c r="AF404" s="3">
        <v>8987259</v>
      </c>
      <c r="AG404" s="3">
        <v>9538583</v>
      </c>
      <c r="AH404" s="3">
        <v>9665822</v>
      </c>
      <c r="AI404" s="3">
        <v>8337207</v>
      </c>
      <c r="AJ404" s="3">
        <v>8754135</v>
      </c>
      <c r="AK404" s="3">
        <v>10772165</v>
      </c>
      <c r="AL404" s="3">
        <v>11990190</v>
      </c>
      <c r="AM404" s="3">
        <v>12007478</v>
      </c>
      <c r="AN404" s="3">
        <v>13247262</v>
      </c>
      <c r="AO404" s="3">
        <v>13493438</v>
      </c>
      <c r="AP404" s="3">
        <v>13952480</v>
      </c>
      <c r="AQ404" s="3">
        <v>14219720</v>
      </c>
      <c r="AR404" s="3">
        <v>14346284</v>
      </c>
      <c r="AS404" s="3">
        <v>15029556</v>
      </c>
    </row>
    <row r="405" spans="17:45" x14ac:dyDescent="0.2">
      <c r="Q405" s="2">
        <v>98</v>
      </c>
      <c r="R405" s="1" t="s">
        <v>97</v>
      </c>
      <c r="S405" s="3">
        <v>2743406</v>
      </c>
      <c r="T405" s="3">
        <v>2781085</v>
      </c>
      <c r="U405" s="3">
        <v>3118544</v>
      </c>
      <c r="V405" s="3">
        <v>2938160</v>
      </c>
      <c r="W405" s="3">
        <v>2619241</v>
      </c>
      <c r="X405" s="3">
        <v>2553227</v>
      </c>
      <c r="Y405" s="3">
        <v>2351064</v>
      </c>
      <c r="Z405" s="3">
        <v>2572184</v>
      </c>
      <c r="AA405" s="3">
        <v>2398686</v>
      </c>
      <c r="AB405" s="3">
        <v>2516185</v>
      </c>
      <c r="AC405" s="3">
        <v>3012620</v>
      </c>
      <c r="AD405" s="3">
        <v>3004041</v>
      </c>
      <c r="AE405" s="3">
        <v>3260815</v>
      </c>
      <c r="AF405" s="3">
        <v>3063277</v>
      </c>
      <c r="AG405" s="3">
        <v>3110640</v>
      </c>
      <c r="AH405" s="3">
        <v>3549943</v>
      </c>
      <c r="AI405" s="3">
        <v>3392869</v>
      </c>
      <c r="AJ405" s="3">
        <v>3817222</v>
      </c>
      <c r="AK405" s="3">
        <v>3810773</v>
      </c>
      <c r="AL405" s="3">
        <v>3565381</v>
      </c>
      <c r="AM405" s="3">
        <v>4110035</v>
      </c>
      <c r="AN405" s="3">
        <v>4560324</v>
      </c>
      <c r="AO405" s="3">
        <v>4447499</v>
      </c>
      <c r="AP405" s="3">
        <v>4035558</v>
      </c>
      <c r="AQ405" s="3">
        <v>4255947</v>
      </c>
      <c r="AR405" s="3">
        <v>5020929</v>
      </c>
      <c r="AS405" s="3">
        <v>5299821</v>
      </c>
    </row>
    <row r="406" spans="17:45" x14ac:dyDescent="0.2">
      <c r="Q406" s="2">
        <v>99</v>
      </c>
      <c r="R406" s="1" t="s">
        <v>98</v>
      </c>
      <c r="S406" s="3">
        <v>9333322</v>
      </c>
      <c r="T406" s="3">
        <v>9327550</v>
      </c>
      <c r="U406" s="3">
        <v>9102024</v>
      </c>
      <c r="V406" s="3">
        <v>8993674</v>
      </c>
      <c r="W406" s="3">
        <v>8031436</v>
      </c>
      <c r="X406" s="3">
        <v>7871383</v>
      </c>
      <c r="Y406" s="3">
        <v>7672893</v>
      </c>
      <c r="Z406" s="3">
        <v>7835233</v>
      </c>
      <c r="AA406" s="3">
        <v>8041580</v>
      </c>
      <c r="AB406" s="3">
        <v>8369518</v>
      </c>
      <c r="AC406" s="3">
        <v>8473026</v>
      </c>
      <c r="AD406" s="3">
        <v>8493982</v>
      </c>
      <c r="AE406" s="3">
        <v>9497488</v>
      </c>
      <c r="AF406" s="3">
        <v>10206599</v>
      </c>
      <c r="AG406" s="3">
        <v>10728644</v>
      </c>
      <c r="AH406" s="3">
        <v>11494897</v>
      </c>
      <c r="AI406" s="3">
        <v>11749415</v>
      </c>
      <c r="AJ406" s="3">
        <v>12813792</v>
      </c>
      <c r="AK406" s="3">
        <v>13237573</v>
      </c>
      <c r="AL406" s="3">
        <v>13594382</v>
      </c>
      <c r="AM406" s="3">
        <v>14640895</v>
      </c>
      <c r="AN406" s="3">
        <v>17160338</v>
      </c>
      <c r="AO406" s="3">
        <v>21821465</v>
      </c>
      <c r="AP406" s="3">
        <v>23287879</v>
      </c>
      <c r="AQ406" s="3">
        <v>24858373</v>
      </c>
      <c r="AR406" s="3">
        <v>23877185</v>
      </c>
      <c r="AS406" s="3">
        <v>24838401</v>
      </c>
    </row>
    <row r="407" spans="17:45" x14ac:dyDescent="0.2">
      <c r="Q407" s="2">
        <v>100</v>
      </c>
      <c r="R407" s="1" t="s">
        <v>99</v>
      </c>
      <c r="S407" s="3">
        <v>5713571</v>
      </c>
      <c r="T407" s="3">
        <v>6097080</v>
      </c>
      <c r="U407" s="3">
        <v>6352834</v>
      </c>
      <c r="V407" s="3">
        <v>7112243</v>
      </c>
      <c r="W407" s="3">
        <v>7875298</v>
      </c>
      <c r="X407" s="3">
        <v>7952441</v>
      </c>
      <c r="Y407" s="3">
        <v>8220526</v>
      </c>
      <c r="Z407" s="3">
        <v>8242064</v>
      </c>
      <c r="AA407" s="3">
        <v>8887344</v>
      </c>
      <c r="AB407" s="3">
        <v>9360359</v>
      </c>
      <c r="AC407" s="3">
        <v>9837156</v>
      </c>
      <c r="AD407" s="3">
        <v>10937034</v>
      </c>
      <c r="AE407" s="3">
        <v>10955894</v>
      </c>
      <c r="AF407" s="3">
        <v>11688111</v>
      </c>
      <c r="AG407" s="3">
        <v>12426094</v>
      </c>
      <c r="AH407" s="3">
        <v>12796712</v>
      </c>
      <c r="AI407" s="3">
        <v>13580742</v>
      </c>
      <c r="AJ407" s="3">
        <v>14807638</v>
      </c>
      <c r="AK407" s="3">
        <v>15251535</v>
      </c>
      <c r="AL407" s="3">
        <v>15644780</v>
      </c>
      <c r="AM407" s="3">
        <v>15520101</v>
      </c>
      <c r="AN407" s="3">
        <v>17726732</v>
      </c>
      <c r="AO407" s="3">
        <v>17241452</v>
      </c>
      <c r="AP407" s="3">
        <v>17725225</v>
      </c>
      <c r="AQ407" s="3">
        <v>17667401</v>
      </c>
      <c r="AR407" s="3">
        <v>18797023</v>
      </c>
      <c r="AS407" s="3">
        <v>19275102</v>
      </c>
    </row>
    <row r="408" spans="17:45" x14ac:dyDescent="0.2">
      <c r="Q408" s="1">
        <v>110</v>
      </c>
      <c r="R408" s="1" t="s">
        <v>318</v>
      </c>
      <c r="S408" s="3">
        <v>4492808</v>
      </c>
      <c r="T408" s="3">
        <v>8105578</v>
      </c>
      <c r="U408" s="3">
        <v>8419993</v>
      </c>
      <c r="V408" s="3">
        <v>8844170</v>
      </c>
      <c r="W408" s="3">
        <v>12198030</v>
      </c>
      <c r="X408" s="3">
        <v>13325207</v>
      </c>
      <c r="Y408" s="3">
        <v>13751956</v>
      </c>
      <c r="Z408" s="3">
        <v>14909123</v>
      </c>
      <c r="AA408" s="3">
        <v>16869450</v>
      </c>
      <c r="AB408" s="3">
        <v>19080044</v>
      </c>
      <c r="AC408" s="3">
        <v>21308695</v>
      </c>
      <c r="AD408" s="3">
        <v>23607583</v>
      </c>
      <c r="AE408" s="3">
        <v>26726575</v>
      </c>
      <c r="AF408" s="3">
        <v>27908669</v>
      </c>
      <c r="AG408" s="3">
        <v>34446294</v>
      </c>
      <c r="AH408" s="3">
        <v>36356135</v>
      </c>
      <c r="AI408" s="3">
        <v>39742142</v>
      </c>
      <c r="AJ408" s="3">
        <v>44307771</v>
      </c>
      <c r="AK408" s="3">
        <v>46861591</v>
      </c>
      <c r="AL408" s="3">
        <v>48546781</v>
      </c>
      <c r="AM408" s="3">
        <v>52810559</v>
      </c>
      <c r="AN408" s="3">
        <v>55614447</v>
      </c>
      <c r="AO408" s="3">
        <v>57635586</v>
      </c>
      <c r="AP408" s="3">
        <v>59844877</v>
      </c>
      <c r="AQ408" s="3">
        <v>67712953</v>
      </c>
      <c r="AR408" s="3">
        <v>68396129</v>
      </c>
      <c r="AS408" s="3">
        <v>71260041</v>
      </c>
    </row>
    <row r="409" spans="17:45" x14ac:dyDescent="0.2">
      <c r="R409" s="1" t="s">
        <v>130</v>
      </c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7:45" x14ac:dyDescent="0.2">
      <c r="Q410" s="2">
        <v>1</v>
      </c>
      <c r="R410" s="1" t="s">
        <v>0</v>
      </c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>
        <v>3950263781</v>
      </c>
      <c r="AE410" s="3">
        <v>4269462478</v>
      </c>
      <c r="AF410" s="3">
        <v>4556313218</v>
      </c>
      <c r="AG410" s="3">
        <v>4665143224</v>
      </c>
      <c r="AH410" s="3">
        <v>5082108107</v>
      </c>
      <c r="AI410" s="3">
        <v>5044630026</v>
      </c>
      <c r="AJ410" s="3">
        <v>5401902177</v>
      </c>
      <c r="AK410" s="3">
        <v>5465825714</v>
      </c>
      <c r="AL410" s="3">
        <v>5710738989</v>
      </c>
      <c r="AM410" s="3">
        <v>6294552258</v>
      </c>
      <c r="AN410" s="3">
        <v>6415597909</v>
      </c>
      <c r="AO410" s="3">
        <v>6894611563</v>
      </c>
      <c r="AP410" s="3">
        <v>7184944468</v>
      </c>
      <c r="AQ410" s="3">
        <v>7438029393</v>
      </c>
      <c r="AR410" s="3">
        <v>7600004761</v>
      </c>
      <c r="AS410" s="3">
        <v>7798316820</v>
      </c>
    </row>
    <row r="411" spans="17:45" x14ac:dyDescent="0.2">
      <c r="Q411" s="2">
        <v>2</v>
      </c>
      <c r="R411" s="1" t="s">
        <v>1</v>
      </c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>
        <v>378585441</v>
      </c>
      <c r="AE411" s="3">
        <v>394177831</v>
      </c>
      <c r="AF411" s="3">
        <v>374723949</v>
      </c>
      <c r="AG411" s="3">
        <v>427678166</v>
      </c>
      <c r="AH411" s="3">
        <v>456006775</v>
      </c>
      <c r="AI411" s="3">
        <v>481492072</v>
      </c>
      <c r="AJ411" s="3">
        <v>543588404</v>
      </c>
      <c r="AK411" s="3">
        <v>554855326</v>
      </c>
      <c r="AL411" s="3">
        <v>536047256</v>
      </c>
      <c r="AM411" s="3">
        <v>578508088</v>
      </c>
      <c r="AN411" s="3">
        <v>592770633</v>
      </c>
      <c r="AO411" s="3">
        <v>598742347</v>
      </c>
      <c r="AP411" s="3">
        <v>605233735</v>
      </c>
      <c r="AQ411" s="3">
        <v>611209130</v>
      </c>
      <c r="AR411" s="3">
        <v>592165853</v>
      </c>
      <c r="AS411" s="3">
        <v>558126015</v>
      </c>
    </row>
    <row r="412" spans="17:45" x14ac:dyDescent="0.2">
      <c r="Q412" s="2">
        <v>3</v>
      </c>
      <c r="R412" s="1" t="s">
        <v>2</v>
      </c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>
        <v>633116459</v>
      </c>
      <c r="AE412" s="3">
        <v>618128202</v>
      </c>
      <c r="AF412" s="3">
        <v>655582462</v>
      </c>
      <c r="AG412" s="3">
        <v>681504343</v>
      </c>
      <c r="AH412" s="3">
        <v>743779419</v>
      </c>
      <c r="AI412" s="3">
        <v>746226278</v>
      </c>
      <c r="AJ412" s="3">
        <v>767622381</v>
      </c>
      <c r="AK412" s="3">
        <v>804028109</v>
      </c>
      <c r="AL412" s="3">
        <v>806476886</v>
      </c>
      <c r="AM412" s="3">
        <v>834306006</v>
      </c>
      <c r="AN412" s="3">
        <v>915177146</v>
      </c>
      <c r="AO412" s="3">
        <v>953279544</v>
      </c>
      <c r="AP412" s="3">
        <v>969561451</v>
      </c>
      <c r="AQ412" s="3">
        <v>1001058756</v>
      </c>
      <c r="AR412" s="3">
        <v>994876215</v>
      </c>
      <c r="AS412" s="3">
        <v>992125369</v>
      </c>
    </row>
    <row r="413" spans="17:45" x14ac:dyDescent="0.2">
      <c r="Q413" s="2">
        <v>4</v>
      </c>
      <c r="R413" s="1" t="s">
        <v>3</v>
      </c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>
        <v>96352707</v>
      </c>
      <c r="AE413" s="3">
        <v>96642054</v>
      </c>
      <c r="AF413" s="3">
        <v>104104213</v>
      </c>
      <c r="AG413" s="3">
        <v>123861298</v>
      </c>
      <c r="AH413" s="3">
        <v>127010760</v>
      </c>
      <c r="AI413" s="3">
        <v>124786866</v>
      </c>
      <c r="AJ413" s="3">
        <v>132944499</v>
      </c>
      <c r="AK413" s="3">
        <v>142361714</v>
      </c>
      <c r="AL413" s="3">
        <v>148232624</v>
      </c>
      <c r="AM413" s="3">
        <v>159858953</v>
      </c>
      <c r="AN413" s="3">
        <v>169574819</v>
      </c>
      <c r="AO413" s="3">
        <v>174874672</v>
      </c>
      <c r="AP413" s="3">
        <v>185365022</v>
      </c>
      <c r="AQ413" s="3">
        <v>183249310</v>
      </c>
      <c r="AR413" s="3">
        <v>174626236</v>
      </c>
      <c r="AS413" s="3">
        <v>152924587</v>
      </c>
    </row>
    <row r="414" spans="17:45" x14ac:dyDescent="0.2">
      <c r="Q414" s="2">
        <v>5</v>
      </c>
      <c r="R414" s="1" t="s">
        <v>4</v>
      </c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>
        <v>353972727</v>
      </c>
      <c r="AE414" s="3">
        <v>356999936</v>
      </c>
      <c r="AF414" s="3">
        <v>360607594</v>
      </c>
      <c r="AG414" s="3">
        <v>365125600</v>
      </c>
      <c r="AH414" s="3">
        <v>369121023</v>
      </c>
      <c r="AI414" s="3">
        <v>382602281</v>
      </c>
      <c r="AJ414" s="3">
        <v>432537259</v>
      </c>
      <c r="AK414" s="3">
        <v>449582989</v>
      </c>
      <c r="AL414" s="3">
        <v>442043858</v>
      </c>
      <c r="AM414" s="3">
        <v>488751236</v>
      </c>
      <c r="AN414" s="3">
        <v>500164526</v>
      </c>
      <c r="AO414" s="3">
        <v>496951184</v>
      </c>
      <c r="AP414" s="3">
        <v>544010180</v>
      </c>
      <c r="AQ414" s="3">
        <v>561278242</v>
      </c>
      <c r="AR414" s="3">
        <v>557597769</v>
      </c>
      <c r="AS414" s="3">
        <v>533376801</v>
      </c>
    </row>
    <row r="415" spans="17:45" x14ac:dyDescent="0.2">
      <c r="Q415" s="2">
        <v>6</v>
      </c>
      <c r="R415" s="1" t="s">
        <v>5</v>
      </c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>
        <v>42054523</v>
      </c>
      <c r="AE415" s="3">
        <v>41545350</v>
      </c>
      <c r="AF415" s="3">
        <v>42652568</v>
      </c>
      <c r="AG415" s="3">
        <v>44219381</v>
      </c>
      <c r="AH415" s="3">
        <v>49184093</v>
      </c>
      <c r="AI415" s="3">
        <v>47467799</v>
      </c>
      <c r="AJ415" s="3">
        <v>57473194</v>
      </c>
      <c r="AK415" s="3">
        <v>55771646</v>
      </c>
      <c r="AL415" s="3">
        <v>64034399</v>
      </c>
      <c r="AM415" s="3">
        <v>70856208</v>
      </c>
      <c r="AN415" s="3">
        <v>75724868</v>
      </c>
      <c r="AO415" s="3">
        <v>81725700</v>
      </c>
      <c r="AP415" s="3">
        <v>81932542</v>
      </c>
      <c r="AQ415" s="3">
        <v>81146014</v>
      </c>
      <c r="AR415" s="3">
        <v>78508780</v>
      </c>
      <c r="AS415" s="3">
        <v>77738641</v>
      </c>
    </row>
    <row r="416" spans="17:45" x14ac:dyDescent="0.2">
      <c r="Q416" s="2">
        <v>7</v>
      </c>
      <c r="R416" s="1" t="s">
        <v>6</v>
      </c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>
        <v>52220454</v>
      </c>
      <c r="AE416" s="3">
        <v>48444065</v>
      </c>
      <c r="AF416" s="3">
        <v>53254573</v>
      </c>
      <c r="AG416" s="3">
        <v>51322146</v>
      </c>
      <c r="AH416" s="3">
        <v>56504320</v>
      </c>
      <c r="AI416" s="3">
        <v>57101175</v>
      </c>
      <c r="AJ416" s="3">
        <v>56939576</v>
      </c>
      <c r="AK416" s="3">
        <v>75708357</v>
      </c>
      <c r="AL416" s="3">
        <v>69869854</v>
      </c>
      <c r="AM416" s="3">
        <v>76550689</v>
      </c>
      <c r="AN416" s="3">
        <v>74424874</v>
      </c>
      <c r="AO416" s="3">
        <v>77574489</v>
      </c>
      <c r="AP416" s="3">
        <v>78484151</v>
      </c>
      <c r="AQ416" s="3">
        <v>76129506</v>
      </c>
      <c r="AR416" s="3">
        <v>71488929</v>
      </c>
      <c r="AS416" s="3">
        <v>68539214</v>
      </c>
    </row>
    <row r="417" spans="17:45" x14ac:dyDescent="0.2">
      <c r="Q417" s="2">
        <v>8</v>
      </c>
      <c r="R417" s="1" t="s">
        <v>7</v>
      </c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>
        <v>471666299</v>
      </c>
      <c r="AE417" s="3">
        <v>419160359</v>
      </c>
      <c r="AF417" s="3">
        <v>460179848</v>
      </c>
      <c r="AG417" s="3">
        <v>521858518</v>
      </c>
      <c r="AH417" s="3">
        <v>557231660</v>
      </c>
      <c r="AI417" s="3">
        <v>566258941</v>
      </c>
      <c r="AJ417" s="3">
        <v>626288160</v>
      </c>
      <c r="AK417" s="3">
        <v>689051409</v>
      </c>
      <c r="AL417" s="3">
        <v>673515705</v>
      </c>
      <c r="AM417" s="3">
        <v>796842574</v>
      </c>
      <c r="AN417" s="3">
        <v>807274197</v>
      </c>
      <c r="AO417" s="3">
        <v>856891986</v>
      </c>
      <c r="AP417" s="3">
        <v>854357856</v>
      </c>
      <c r="AQ417" s="3">
        <v>895352167</v>
      </c>
      <c r="AR417" s="3">
        <v>841207916</v>
      </c>
      <c r="AS417" s="3">
        <v>778882655</v>
      </c>
    </row>
    <row r="418" spans="17:45" x14ac:dyDescent="0.2">
      <c r="Q418" s="2">
        <v>9</v>
      </c>
      <c r="R418" s="1" t="s">
        <v>8</v>
      </c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>
        <v>104430834</v>
      </c>
      <c r="AE418" s="3">
        <v>102198288</v>
      </c>
      <c r="AF418" s="3">
        <v>100487162</v>
      </c>
      <c r="AG418" s="3">
        <v>102322847</v>
      </c>
      <c r="AH418" s="3">
        <v>108009989</v>
      </c>
      <c r="AI418" s="3">
        <v>112873650</v>
      </c>
      <c r="AJ418" s="3">
        <v>117532247</v>
      </c>
      <c r="AK418" s="3">
        <v>124295546</v>
      </c>
      <c r="AL418" s="3">
        <v>128920785</v>
      </c>
      <c r="AM418" s="3">
        <v>136322453</v>
      </c>
      <c r="AN418" s="3">
        <v>156764587</v>
      </c>
      <c r="AO418" s="3">
        <v>165319978</v>
      </c>
      <c r="AP418" s="3">
        <v>158396902</v>
      </c>
      <c r="AQ418" s="3">
        <v>162936188</v>
      </c>
      <c r="AR418" s="3">
        <v>156073092</v>
      </c>
      <c r="AS418" s="3">
        <v>154355424</v>
      </c>
    </row>
    <row r="419" spans="17:45" x14ac:dyDescent="0.2">
      <c r="Q419" s="2">
        <v>10</v>
      </c>
      <c r="R419" s="1" t="s">
        <v>9</v>
      </c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>
        <v>302755349</v>
      </c>
      <c r="AE419" s="3">
        <v>326918189</v>
      </c>
      <c r="AF419" s="3">
        <v>308747294</v>
      </c>
      <c r="AG419" s="3">
        <v>332851074</v>
      </c>
      <c r="AH419" s="3">
        <v>347220848</v>
      </c>
      <c r="AI419" s="3">
        <v>401491774</v>
      </c>
      <c r="AJ419" s="3">
        <v>455964887</v>
      </c>
      <c r="AK419" s="3">
        <v>462768033</v>
      </c>
      <c r="AL419" s="3">
        <v>452438727</v>
      </c>
      <c r="AM419" s="3">
        <v>468640770</v>
      </c>
      <c r="AN419" s="3">
        <v>485896354</v>
      </c>
      <c r="AO419" s="3">
        <v>584488803</v>
      </c>
      <c r="AP419" s="3">
        <v>597163228</v>
      </c>
      <c r="AQ419" s="3">
        <v>624194129</v>
      </c>
      <c r="AR419" s="3">
        <v>640818758</v>
      </c>
      <c r="AS419" s="3">
        <v>673760684</v>
      </c>
    </row>
    <row r="420" spans="17:45" x14ac:dyDescent="0.2">
      <c r="Q420" s="2">
        <v>11</v>
      </c>
      <c r="R420" s="1" t="s">
        <v>10</v>
      </c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>
        <v>32710141</v>
      </c>
      <c r="AE420" s="3">
        <v>33355952</v>
      </c>
      <c r="AF420" s="3">
        <v>33595477</v>
      </c>
      <c r="AG420" s="3">
        <v>31724270</v>
      </c>
      <c r="AH420" s="3">
        <v>35025697</v>
      </c>
      <c r="AI420" s="3">
        <v>38480898</v>
      </c>
      <c r="AJ420" s="3">
        <v>42598735</v>
      </c>
      <c r="AK420" s="3">
        <v>43321511</v>
      </c>
      <c r="AL420" s="3">
        <v>41032927</v>
      </c>
      <c r="AM420" s="3">
        <v>44473786</v>
      </c>
      <c r="AN420" s="3">
        <v>47810403</v>
      </c>
      <c r="AO420" s="3">
        <v>40043101</v>
      </c>
      <c r="AP420" s="3">
        <v>39079051</v>
      </c>
      <c r="AQ420" s="3">
        <v>38804804</v>
      </c>
      <c r="AR420" s="3">
        <v>39269755</v>
      </c>
      <c r="AS420" s="3">
        <v>40277835</v>
      </c>
    </row>
    <row r="421" spans="17:45" x14ac:dyDescent="0.2">
      <c r="Q421" s="2">
        <v>12</v>
      </c>
      <c r="R421" s="1" t="s">
        <v>11</v>
      </c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>
        <v>30479875</v>
      </c>
      <c r="AE421" s="3">
        <v>41851560</v>
      </c>
      <c r="AF421" s="3">
        <v>46113486</v>
      </c>
      <c r="AG421" s="3">
        <v>46277713</v>
      </c>
      <c r="AH421" s="3">
        <v>49627811</v>
      </c>
      <c r="AI421" s="3">
        <v>50135742</v>
      </c>
      <c r="AJ421" s="3">
        <v>47588803</v>
      </c>
      <c r="AK421" s="3">
        <v>55612723</v>
      </c>
      <c r="AL421" s="3">
        <v>63027074</v>
      </c>
      <c r="AM421" s="3">
        <v>62295734</v>
      </c>
      <c r="AN421" s="3">
        <v>64300810</v>
      </c>
      <c r="AO421" s="3">
        <v>68591609</v>
      </c>
      <c r="AP421" s="3">
        <v>69485816</v>
      </c>
      <c r="AQ421" s="3">
        <v>68659425</v>
      </c>
      <c r="AR421" s="3">
        <v>63375155</v>
      </c>
      <c r="AS421" s="3">
        <v>58851740</v>
      </c>
    </row>
    <row r="422" spans="17:45" x14ac:dyDescent="0.2">
      <c r="Q422" s="2">
        <v>13</v>
      </c>
      <c r="R422" s="1" t="s">
        <v>12</v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>
        <v>423394154</v>
      </c>
      <c r="AE422" s="3">
        <v>410660930</v>
      </c>
      <c r="AF422" s="3">
        <v>454370613</v>
      </c>
      <c r="AG422" s="3">
        <v>476484521</v>
      </c>
      <c r="AH422" s="3">
        <v>530059118</v>
      </c>
      <c r="AI422" s="3">
        <v>573768034</v>
      </c>
      <c r="AJ422" s="3">
        <v>613343008</v>
      </c>
      <c r="AK422" s="3">
        <v>630203552</v>
      </c>
      <c r="AL422" s="3">
        <v>679142627</v>
      </c>
      <c r="AM422" s="3">
        <v>703461226</v>
      </c>
      <c r="AN422" s="3">
        <v>756238662</v>
      </c>
      <c r="AO422" s="3">
        <v>828824690</v>
      </c>
      <c r="AP422" s="3">
        <v>849194840</v>
      </c>
      <c r="AQ422" s="3">
        <v>902570922</v>
      </c>
      <c r="AR422" s="3">
        <v>947634486</v>
      </c>
      <c r="AS422" s="3">
        <v>939627218</v>
      </c>
    </row>
    <row r="423" spans="17:45" x14ac:dyDescent="0.2">
      <c r="Q423" s="2">
        <v>14</v>
      </c>
      <c r="R423" s="1" t="s">
        <v>13</v>
      </c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>
        <v>140084533</v>
      </c>
      <c r="AE423" s="3">
        <v>161066515</v>
      </c>
      <c r="AF423" s="3">
        <v>175252521</v>
      </c>
      <c r="AG423" s="3">
        <v>194213970</v>
      </c>
      <c r="AH423" s="3">
        <v>132042387</v>
      </c>
      <c r="AI423" s="3">
        <v>190526996</v>
      </c>
      <c r="AJ423" s="3">
        <v>211488340</v>
      </c>
      <c r="AK423" s="3">
        <v>245347592</v>
      </c>
      <c r="AL423" s="3">
        <v>270805769</v>
      </c>
      <c r="AM423" s="3">
        <v>299169017</v>
      </c>
      <c r="AN423" s="3">
        <v>327116984</v>
      </c>
      <c r="AO423" s="3">
        <v>342420693</v>
      </c>
      <c r="AP423" s="3">
        <v>359132610</v>
      </c>
      <c r="AQ423" s="3">
        <v>370286820</v>
      </c>
      <c r="AR423" s="3">
        <v>405499295</v>
      </c>
      <c r="AS423" s="3">
        <v>424901704</v>
      </c>
    </row>
    <row r="424" spans="17:45" x14ac:dyDescent="0.2">
      <c r="Q424" s="2">
        <v>15</v>
      </c>
      <c r="R424" s="1" t="s">
        <v>14</v>
      </c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>
        <v>78794553</v>
      </c>
      <c r="AE424" s="3">
        <v>80318611</v>
      </c>
      <c r="AF424" s="3">
        <v>85878067</v>
      </c>
      <c r="AG424" s="3">
        <v>87534152</v>
      </c>
      <c r="AH424" s="3">
        <v>94130855</v>
      </c>
      <c r="AI424" s="3">
        <v>94977325</v>
      </c>
      <c r="AJ424" s="3">
        <v>102470985</v>
      </c>
      <c r="AK424" s="3">
        <v>115121099</v>
      </c>
      <c r="AL424" s="3">
        <v>112571810</v>
      </c>
      <c r="AM424" s="3">
        <v>113967652</v>
      </c>
      <c r="AN424" s="3">
        <v>118822370</v>
      </c>
      <c r="AO424" s="3">
        <v>121962912</v>
      </c>
      <c r="AP424" s="3">
        <v>125657854</v>
      </c>
      <c r="AQ424" s="3">
        <v>130390611</v>
      </c>
      <c r="AR424" s="3">
        <v>127693790</v>
      </c>
      <c r="AS424" s="3">
        <v>115000516</v>
      </c>
    </row>
    <row r="425" spans="17:45" x14ac:dyDescent="0.2">
      <c r="Q425" s="2">
        <v>16</v>
      </c>
      <c r="R425" s="1" t="s">
        <v>15</v>
      </c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>
        <v>72441264</v>
      </c>
      <c r="AE425" s="3">
        <v>71382413</v>
      </c>
      <c r="AF425" s="3">
        <v>63798527</v>
      </c>
      <c r="AG425" s="3">
        <v>78339158</v>
      </c>
      <c r="AH425" s="3">
        <v>86652567</v>
      </c>
      <c r="AI425" s="3">
        <v>91136124</v>
      </c>
      <c r="AJ425" s="3">
        <v>99054477</v>
      </c>
      <c r="AK425" s="3">
        <v>101626774</v>
      </c>
      <c r="AL425" s="3">
        <v>104328435</v>
      </c>
      <c r="AM425" s="3">
        <v>107355785</v>
      </c>
      <c r="AN425" s="3">
        <v>109138643</v>
      </c>
      <c r="AO425" s="3">
        <v>110215259</v>
      </c>
      <c r="AP425" s="3">
        <v>112671787</v>
      </c>
      <c r="AQ425" s="3">
        <v>116551307</v>
      </c>
      <c r="AR425" s="3">
        <v>113582751</v>
      </c>
      <c r="AS425" s="3">
        <v>112946073</v>
      </c>
    </row>
    <row r="426" spans="17:45" x14ac:dyDescent="0.2">
      <c r="Q426" s="2">
        <v>17</v>
      </c>
      <c r="R426" s="1" t="s">
        <v>16</v>
      </c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>
        <v>14901754</v>
      </c>
      <c r="AE426" s="3">
        <v>16026597</v>
      </c>
      <c r="AF426" s="3">
        <v>17055053</v>
      </c>
      <c r="AG426" s="3">
        <v>18464776</v>
      </c>
      <c r="AH426" s="3">
        <v>19793813</v>
      </c>
      <c r="AI426" s="3">
        <v>23040582</v>
      </c>
      <c r="AJ426" s="3">
        <v>25096520</v>
      </c>
      <c r="AK426" s="3">
        <v>25389570</v>
      </c>
      <c r="AL426" s="3">
        <v>25456591</v>
      </c>
      <c r="AM426" s="3">
        <v>28548247</v>
      </c>
      <c r="AN426" s="3">
        <v>31226143</v>
      </c>
      <c r="AO426" s="3">
        <v>32342692</v>
      </c>
      <c r="AP426" s="3">
        <v>32998771</v>
      </c>
      <c r="AQ426" s="3">
        <v>32155245</v>
      </c>
      <c r="AR426" s="3">
        <v>29309454</v>
      </c>
      <c r="AS426" s="3">
        <v>27567198</v>
      </c>
    </row>
    <row r="427" spans="17:45" x14ac:dyDescent="0.2">
      <c r="Q427" s="2">
        <v>18</v>
      </c>
      <c r="R427" s="1" t="s">
        <v>17</v>
      </c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>
        <v>49967114</v>
      </c>
      <c r="AE427" s="3">
        <v>51319917</v>
      </c>
      <c r="AF427" s="3">
        <v>56112545</v>
      </c>
      <c r="AG427" s="3">
        <v>58450486</v>
      </c>
      <c r="AH427" s="3">
        <v>67822659</v>
      </c>
      <c r="AI427" s="3">
        <v>79142681</v>
      </c>
      <c r="AJ427" s="3">
        <v>89942987</v>
      </c>
      <c r="AK427" s="3">
        <v>98891852</v>
      </c>
      <c r="AL427" s="3">
        <v>99707651</v>
      </c>
      <c r="AM427" s="3">
        <v>110064844</v>
      </c>
      <c r="AN427" s="3">
        <v>115002941</v>
      </c>
      <c r="AO427" s="3">
        <v>118694734</v>
      </c>
      <c r="AP427" s="3">
        <v>121476810</v>
      </c>
      <c r="AQ427" s="3">
        <v>122150157</v>
      </c>
      <c r="AR427" s="3">
        <v>137113350</v>
      </c>
      <c r="AS427" s="3">
        <v>141547931</v>
      </c>
    </row>
    <row r="428" spans="17:45" x14ac:dyDescent="0.2">
      <c r="Q428" s="2">
        <v>19</v>
      </c>
      <c r="R428" s="1" t="s">
        <v>18</v>
      </c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>
        <v>94831333</v>
      </c>
      <c r="AE428" s="3">
        <v>94137498</v>
      </c>
      <c r="AF428" s="3">
        <v>114438179</v>
      </c>
      <c r="AG428" s="3">
        <v>116503895</v>
      </c>
      <c r="AH428" s="3">
        <v>119006356</v>
      </c>
      <c r="AI428" s="3">
        <v>125197089</v>
      </c>
      <c r="AJ428" s="3">
        <v>127065902</v>
      </c>
      <c r="AK428" s="3">
        <v>127040937</v>
      </c>
      <c r="AL428" s="3">
        <v>134390912</v>
      </c>
      <c r="AM428" s="3">
        <v>139642827</v>
      </c>
      <c r="AN428" s="3">
        <v>139734462</v>
      </c>
      <c r="AO428" s="3">
        <v>141502457</v>
      </c>
      <c r="AP428" s="3">
        <v>138520638</v>
      </c>
      <c r="AQ428" s="3">
        <v>137822814</v>
      </c>
      <c r="AR428" s="3">
        <v>155451304</v>
      </c>
      <c r="AS428" s="3">
        <v>150366775</v>
      </c>
    </row>
    <row r="429" spans="17:45" x14ac:dyDescent="0.2">
      <c r="Q429" s="2">
        <v>20</v>
      </c>
      <c r="R429" s="1" t="s">
        <v>19</v>
      </c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>
        <v>34210817</v>
      </c>
      <c r="AE429" s="3">
        <v>34713238</v>
      </c>
      <c r="AF429" s="3">
        <v>35191500</v>
      </c>
      <c r="AG429" s="3">
        <v>37812280</v>
      </c>
      <c r="AH429" s="3">
        <v>40389374</v>
      </c>
      <c r="AI429" s="3">
        <v>43418537</v>
      </c>
      <c r="AJ429" s="3">
        <v>47351979</v>
      </c>
      <c r="AK429" s="3">
        <v>49062983</v>
      </c>
      <c r="AL429" s="3">
        <v>46678182</v>
      </c>
      <c r="AM429" s="3">
        <v>47868843</v>
      </c>
      <c r="AN429" s="3">
        <v>51739490</v>
      </c>
      <c r="AO429" s="3">
        <v>55558526</v>
      </c>
      <c r="AP429" s="3">
        <v>55886856</v>
      </c>
      <c r="AQ429" s="3">
        <v>55393578</v>
      </c>
      <c r="AR429" s="3">
        <v>51881178</v>
      </c>
      <c r="AS429" s="3">
        <v>47515342</v>
      </c>
    </row>
    <row r="430" spans="17:45" x14ac:dyDescent="0.2">
      <c r="Q430" s="2">
        <v>21</v>
      </c>
      <c r="R430" s="1" t="s">
        <v>20</v>
      </c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>
        <v>38760194</v>
      </c>
      <c r="AE430" s="3">
        <v>35054817</v>
      </c>
      <c r="AF430" s="3">
        <v>56881927</v>
      </c>
      <c r="AG430" s="3">
        <v>53874844</v>
      </c>
      <c r="AH430" s="3">
        <v>61322937</v>
      </c>
      <c r="AI430" s="3">
        <v>51152330</v>
      </c>
      <c r="AJ430" s="3">
        <v>50375316</v>
      </c>
      <c r="AK430" s="3">
        <v>79166389</v>
      </c>
      <c r="AL430" s="3">
        <v>77063927</v>
      </c>
      <c r="AM430" s="3">
        <v>70550373</v>
      </c>
      <c r="AN430" s="3">
        <v>60666843</v>
      </c>
      <c r="AO430" s="3">
        <v>53913710</v>
      </c>
      <c r="AP430" s="3">
        <v>54035136</v>
      </c>
      <c r="AQ430" s="3">
        <v>54503728</v>
      </c>
      <c r="AR430" s="3">
        <v>46453842</v>
      </c>
      <c r="AS430" s="3">
        <v>41259644</v>
      </c>
    </row>
    <row r="431" spans="17:45" x14ac:dyDescent="0.2">
      <c r="Q431" s="2">
        <v>22</v>
      </c>
      <c r="R431" s="1" t="s">
        <v>21</v>
      </c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>
        <v>25150925</v>
      </c>
      <c r="AE431" s="3">
        <v>24841943</v>
      </c>
      <c r="AF431" s="3">
        <v>25929877</v>
      </c>
      <c r="AG431" s="3">
        <v>26394883</v>
      </c>
      <c r="AH431" s="3">
        <v>29042876</v>
      </c>
      <c r="AI431" s="3">
        <v>31355164</v>
      </c>
      <c r="AJ431" s="3">
        <v>22362060</v>
      </c>
      <c r="AK431" s="3">
        <v>22616239</v>
      </c>
      <c r="AL431" s="3">
        <v>24114307</v>
      </c>
      <c r="AM431" s="3">
        <v>24660753</v>
      </c>
      <c r="AN431" s="3">
        <v>25525562</v>
      </c>
      <c r="AO431" s="3">
        <v>25705013</v>
      </c>
      <c r="AP431" s="3">
        <v>25996891</v>
      </c>
      <c r="AQ431" s="3">
        <v>27068465</v>
      </c>
      <c r="AR431" s="3">
        <v>25543058</v>
      </c>
      <c r="AS431" s="3">
        <v>24009811</v>
      </c>
    </row>
    <row r="432" spans="17:45" x14ac:dyDescent="0.2">
      <c r="Q432" s="2">
        <v>23</v>
      </c>
      <c r="R432" s="1" t="s">
        <v>22</v>
      </c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>
        <v>33966797</v>
      </c>
      <c r="AE432" s="3">
        <v>33572832</v>
      </c>
      <c r="AF432" s="3">
        <v>37287980</v>
      </c>
      <c r="AG432" s="3">
        <v>38889692</v>
      </c>
      <c r="AH432" s="3">
        <v>76828693</v>
      </c>
      <c r="AI432" s="3">
        <v>76218218</v>
      </c>
      <c r="AJ432" s="3">
        <v>50885136</v>
      </c>
      <c r="AK432" s="3">
        <v>55364546</v>
      </c>
      <c r="AL432" s="3">
        <v>62437759</v>
      </c>
      <c r="AM432" s="3">
        <v>64551824</v>
      </c>
      <c r="AN432" s="3">
        <v>87814349</v>
      </c>
      <c r="AO432" s="3">
        <v>88044328</v>
      </c>
      <c r="AP432" s="3">
        <v>91521187</v>
      </c>
      <c r="AQ432" s="3">
        <v>96085373</v>
      </c>
      <c r="AR432" s="3">
        <v>94183378</v>
      </c>
      <c r="AS432" s="3">
        <v>90919679</v>
      </c>
    </row>
    <row r="433" spans="17:45" x14ac:dyDescent="0.2">
      <c r="Q433" s="2">
        <v>24</v>
      </c>
      <c r="R433" s="1" t="s">
        <v>23</v>
      </c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>
        <v>58369269</v>
      </c>
      <c r="AE433" s="3">
        <v>58063094</v>
      </c>
      <c r="AF433" s="3">
        <v>61140518</v>
      </c>
      <c r="AG433" s="3">
        <v>65702955</v>
      </c>
      <c r="AH433" s="3">
        <v>75302860</v>
      </c>
      <c r="AI433" s="3">
        <v>83303799</v>
      </c>
      <c r="AJ433" s="3">
        <v>89257765</v>
      </c>
      <c r="AK433" s="3">
        <v>100488465</v>
      </c>
      <c r="AL433" s="3">
        <v>103594965</v>
      </c>
      <c r="AM433" s="3">
        <v>107684913</v>
      </c>
      <c r="AN433" s="3">
        <v>112640968</v>
      </c>
      <c r="AO433" s="3">
        <v>124206622</v>
      </c>
      <c r="AP433" s="3">
        <v>128165631</v>
      </c>
      <c r="AQ433" s="3">
        <v>132391191</v>
      </c>
      <c r="AR433" s="3">
        <v>134989923</v>
      </c>
      <c r="AS433" s="3">
        <v>133673920</v>
      </c>
    </row>
    <row r="434" spans="17:45" x14ac:dyDescent="0.2">
      <c r="Q434" s="2">
        <v>25</v>
      </c>
      <c r="R434" s="1" t="s">
        <v>24</v>
      </c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>
        <v>38918119</v>
      </c>
      <c r="AE434" s="3">
        <v>39180710</v>
      </c>
      <c r="AF434" s="3">
        <v>38449947</v>
      </c>
      <c r="AG434" s="3">
        <v>39433031</v>
      </c>
      <c r="AH434" s="3">
        <v>42093657</v>
      </c>
      <c r="AI434" s="3">
        <v>44514856</v>
      </c>
      <c r="AJ434" s="3">
        <v>49328190</v>
      </c>
      <c r="AK434" s="3">
        <v>51773080</v>
      </c>
      <c r="AL434" s="3">
        <v>48604934</v>
      </c>
      <c r="AM434" s="3">
        <v>51466099</v>
      </c>
      <c r="AN434" s="3">
        <v>51572558</v>
      </c>
      <c r="AO434" s="3">
        <v>52631092</v>
      </c>
      <c r="AP434" s="3">
        <v>52058853</v>
      </c>
      <c r="AQ434" s="3">
        <v>48991265</v>
      </c>
      <c r="AR434" s="3">
        <v>48622018</v>
      </c>
      <c r="AS434" s="3">
        <v>48213959</v>
      </c>
    </row>
    <row r="435" spans="17:45" x14ac:dyDescent="0.2">
      <c r="Q435" s="2">
        <v>26</v>
      </c>
      <c r="R435" s="1" t="s">
        <v>25</v>
      </c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>
        <v>15428942</v>
      </c>
      <c r="AE435" s="3">
        <v>15041086</v>
      </c>
      <c r="AF435" s="3">
        <v>14913689</v>
      </c>
      <c r="AG435" s="3">
        <v>15390853</v>
      </c>
      <c r="AH435" s="3">
        <v>17477008</v>
      </c>
      <c r="AI435" s="3">
        <v>19534808</v>
      </c>
      <c r="AJ435" s="3">
        <v>22071107</v>
      </c>
      <c r="AK435" s="3">
        <v>23290402</v>
      </c>
      <c r="AL435" s="3">
        <v>23178808</v>
      </c>
      <c r="AM435" s="3">
        <v>24569833</v>
      </c>
      <c r="AN435" s="3">
        <v>25700840</v>
      </c>
      <c r="AO435" s="3">
        <v>27201721</v>
      </c>
      <c r="AP435" s="3">
        <v>26995014</v>
      </c>
      <c r="AQ435" s="3">
        <v>25659221</v>
      </c>
      <c r="AR435" s="3">
        <v>25023585</v>
      </c>
      <c r="AS435" s="3">
        <v>23790670</v>
      </c>
    </row>
    <row r="436" spans="17:45" x14ac:dyDescent="0.2">
      <c r="Q436" s="2">
        <v>27</v>
      </c>
      <c r="R436" s="1" t="s">
        <v>26</v>
      </c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>
        <v>64867126</v>
      </c>
      <c r="AE436" s="3">
        <v>71181363</v>
      </c>
      <c r="AF436" s="3">
        <v>72173943</v>
      </c>
      <c r="AG436" s="3">
        <v>71437948</v>
      </c>
      <c r="AH436" s="3">
        <v>74073570</v>
      </c>
      <c r="AI436" s="3">
        <v>76563989</v>
      </c>
      <c r="AJ436" s="3">
        <v>82731152</v>
      </c>
      <c r="AK436" s="3">
        <v>91444698</v>
      </c>
      <c r="AL436" s="3">
        <v>92816169</v>
      </c>
      <c r="AM436" s="3">
        <v>98841179</v>
      </c>
      <c r="AN436" s="3">
        <v>102370579</v>
      </c>
      <c r="AO436" s="3">
        <v>105087999</v>
      </c>
      <c r="AP436" s="3">
        <v>109808753</v>
      </c>
      <c r="AQ436" s="3">
        <v>111649567</v>
      </c>
      <c r="AR436" s="3">
        <v>110696927</v>
      </c>
      <c r="AS436" s="3">
        <v>108744762</v>
      </c>
    </row>
    <row r="437" spans="17:45" x14ac:dyDescent="0.2">
      <c r="Q437" s="2">
        <v>28</v>
      </c>
      <c r="R437" s="1" t="s">
        <v>27</v>
      </c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>
        <v>24126217</v>
      </c>
      <c r="AE437" s="3">
        <v>23005019</v>
      </c>
      <c r="AF437" s="3">
        <v>24501697</v>
      </c>
      <c r="AG437" s="3">
        <v>24440723</v>
      </c>
      <c r="AH437" s="3">
        <v>29871613</v>
      </c>
      <c r="AI437" s="3">
        <v>34232734</v>
      </c>
      <c r="AJ437" s="3">
        <v>36324569</v>
      </c>
      <c r="AK437" s="3">
        <v>39782727</v>
      </c>
      <c r="AL437" s="3">
        <v>37695802</v>
      </c>
      <c r="AM437" s="3">
        <v>37274090</v>
      </c>
      <c r="AN437" s="3">
        <v>38353966</v>
      </c>
      <c r="AO437" s="3">
        <v>39491235</v>
      </c>
      <c r="AP437" s="3">
        <v>37835614</v>
      </c>
      <c r="AQ437" s="3">
        <v>38532524</v>
      </c>
      <c r="AR437" s="3">
        <v>38648771</v>
      </c>
      <c r="AS437" s="3">
        <v>41180924</v>
      </c>
    </row>
    <row r="438" spans="17:45" x14ac:dyDescent="0.2">
      <c r="Q438" s="2">
        <v>29</v>
      </c>
      <c r="R438" s="1" t="s">
        <v>28</v>
      </c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>
        <v>33582458</v>
      </c>
      <c r="AE438" s="3">
        <v>33440967</v>
      </c>
      <c r="AF438" s="3">
        <v>32970627</v>
      </c>
      <c r="AG438" s="3">
        <v>34575117</v>
      </c>
      <c r="AH438" s="3">
        <v>37183014</v>
      </c>
      <c r="AI438" s="3">
        <v>38173722</v>
      </c>
      <c r="AJ438" s="3">
        <v>38697574</v>
      </c>
      <c r="AK438" s="3">
        <v>39058221</v>
      </c>
      <c r="AL438" s="3">
        <v>39629391</v>
      </c>
      <c r="AM438" s="3">
        <v>40820696</v>
      </c>
      <c r="AN438" s="3">
        <v>40632238</v>
      </c>
      <c r="AO438" s="3">
        <v>41321061</v>
      </c>
      <c r="AP438" s="3">
        <v>41310714</v>
      </c>
      <c r="AQ438" s="3">
        <v>42354077</v>
      </c>
      <c r="AR438" s="3">
        <v>40429880</v>
      </c>
      <c r="AS438" s="3">
        <v>35524503</v>
      </c>
    </row>
    <row r="439" spans="17:45" x14ac:dyDescent="0.2">
      <c r="Q439" s="2">
        <v>30</v>
      </c>
      <c r="R439" s="1" t="s">
        <v>29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>
        <v>23697568</v>
      </c>
      <c r="AE439" s="3">
        <v>23214884</v>
      </c>
      <c r="AF439" s="3">
        <v>23794961</v>
      </c>
      <c r="AG439" s="3">
        <v>27448404</v>
      </c>
      <c r="AH439" s="3">
        <v>28607134</v>
      </c>
      <c r="AI439" s="3">
        <v>29498140</v>
      </c>
      <c r="AJ439" s="3">
        <v>34565060</v>
      </c>
      <c r="AK439" s="3">
        <v>34618575</v>
      </c>
      <c r="AL439" s="3">
        <v>36325578</v>
      </c>
      <c r="AM439" s="3">
        <v>36202365</v>
      </c>
      <c r="AN439" s="3">
        <v>37100927</v>
      </c>
      <c r="AO439" s="3">
        <v>36461291</v>
      </c>
      <c r="AP439" s="3">
        <v>35536463</v>
      </c>
      <c r="AQ439" s="3">
        <v>34880458</v>
      </c>
      <c r="AR439" s="3">
        <v>34442247</v>
      </c>
      <c r="AS439" s="3">
        <v>33387255</v>
      </c>
    </row>
    <row r="440" spans="17:45" x14ac:dyDescent="0.2">
      <c r="Q440" s="2">
        <v>31</v>
      </c>
      <c r="R440" s="1" t="s">
        <v>30</v>
      </c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>
        <v>8576019</v>
      </c>
      <c r="AE440" s="3">
        <v>7862728</v>
      </c>
      <c r="AF440" s="3">
        <v>8066489</v>
      </c>
      <c r="AG440" s="3">
        <v>8394340</v>
      </c>
      <c r="AH440" s="3">
        <v>10102128</v>
      </c>
      <c r="AI440" s="3">
        <v>11052375</v>
      </c>
      <c r="AJ440" s="3">
        <v>12561242</v>
      </c>
      <c r="AK440" s="3">
        <v>12988627</v>
      </c>
      <c r="AL440" s="3">
        <v>12935480</v>
      </c>
      <c r="AM440" s="3">
        <v>13695901</v>
      </c>
      <c r="AN440" s="3">
        <v>14137930</v>
      </c>
      <c r="AO440" s="3">
        <v>14365395</v>
      </c>
      <c r="AP440" s="3">
        <v>14074195</v>
      </c>
      <c r="AQ440" s="3">
        <v>12938980</v>
      </c>
      <c r="AR440" s="3">
        <v>12394210</v>
      </c>
      <c r="AS440" s="3">
        <v>10664120</v>
      </c>
    </row>
    <row r="441" spans="17:45" x14ac:dyDescent="0.2">
      <c r="Q441" s="2">
        <v>32</v>
      </c>
      <c r="R441" s="1" t="s">
        <v>31</v>
      </c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>
        <v>13760042</v>
      </c>
      <c r="AE441" s="3">
        <v>14276809</v>
      </c>
      <c r="AF441" s="3">
        <v>15122872</v>
      </c>
      <c r="AG441" s="3">
        <v>17456245</v>
      </c>
      <c r="AH441" s="3">
        <v>19198852</v>
      </c>
      <c r="AI441" s="3">
        <v>19482103</v>
      </c>
      <c r="AJ441" s="3">
        <v>22075013</v>
      </c>
      <c r="AK441" s="3">
        <v>21800327</v>
      </c>
      <c r="AL441" s="3">
        <v>22745188</v>
      </c>
      <c r="AM441" s="3">
        <v>26465034</v>
      </c>
      <c r="AN441" s="3">
        <v>29027857</v>
      </c>
      <c r="AO441" s="3">
        <v>29954030</v>
      </c>
      <c r="AP441" s="3">
        <v>29904228</v>
      </c>
      <c r="AQ441" s="3">
        <v>30650212</v>
      </c>
      <c r="AR441" s="3">
        <v>30112477</v>
      </c>
      <c r="AS441" s="3">
        <v>28743978</v>
      </c>
    </row>
    <row r="442" spans="17:45" x14ac:dyDescent="0.2">
      <c r="Q442" s="2">
        <v>33</v>
      </c>
      <c r="R442" s="1" t="s">
        <v>32</v>
      </c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>
        <v>7016306</v>
      </c>
      <c r="AE442" s="3">
        <v>6675422</v>
      </c>
      <c r="AF442" s="3">
        <v>7748255</v>
      </c>
      <c r="AG442" s="3">
        <v>7705539</v>
      </c>
      <c r="AH442" s="3">
        <v>8336827</v>
      </c>
      <c r="AI442" s="3">
        <v>8911670</v>
      </c>
      <c r="AJ442" s="3">
        <v>10286990</v>
      </c>
      <c r="AK442" s="3">
        <v>10220995</v>
      </c>
      <c r="AL442" s="3">
        <v>9862597</v>
      </c>
      <c r="AM442" s="3">
        <v>10401922</v>
      </c>
      <c r="AN442" s="3">
        <v>11467885</v>
      </c>
      <c r="AO442" s="3">
        <v>12008859</v>
      </c>
      <c r="AP442" s="3">
        <v>11423868</v>
      </c>
      <c r="AQ442" s="3">
        <v>11505091</v>
      </c>
      <c r="AR442" s="3">
        <v>11567537</v>
      </c>
      <c r="AS442" s="3">
        <v>10420705</v>
      </c>
    </row>
    <row r="443" spans="17:45" x14ac:dyDescent="0.2">
      <c r="Q443" s="2">
        <v>34</v>
      </c>
      <c r="R443" s="1" t="s">
        <v>33</v>
      </c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>
        <v>13257668</v>
      </c>
      <c r="AE443" s="3">
        <v>13367775</v>
      </c>
      <c r="AF443" s="3">
        <v>14444013</v>
      </c>
      <c r="AG443" s="3">
        <v>18948187</v>
      </c>
      <c r="AH443" s="3">
        <v>17953180</v>
      </c>
      <c r="AI443" s="3">
        <v>17732834</v>
      </c>
      <c r="AJ443" s="3">
        <v>18852742</v>
      </c>
      <c r="AK443" s="3">
        <v>19699847</v>
      </c>
      <c r="AL443" s="3">
        <v>15475956</v>
      </c>
      <c r="AM443" s="3">
        <v>16157993</v>
      </c>
      <c r="AN443" s="3">
        <v>17558099</v>
      </c>
      <c r="AO443" s="3">
        <v>16082901</v>
      </c>
      <c r="AP443" s="3">
        <v>17533215</v>
      </c>
      <c r="AQ443" s="3">
        <v>17493593</v>
      </c>
      <c r="AR443" s="3">
        <v>16849916</v>
      </c>
      <c r="AS443" s="3">
        <v>16055369</v>
      </c>
    </row>
    <row r="444" spans="17:45" x14ac:dyDescent="0.2">
      <c r="Q444" s="2">
        <v>35</v>
      </c>
      <c r="R444" s="1" t="s">
        <v>34</v>
      </c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>
        <v>39747225</v>
      </c>
      <c r="AE444" s="3">
        <v>39986846</v>
      </c>
      <c r="AF444" s="3">
        <v>43170240</v>
      </c>
      <c r="AG444" s="3">
        <v>45460186</v>
      </c>
      <c r="AH444" s="3">
        <v>49766303</v>
      </c>
      <c r="AI444" s="3">
        <v>49728150</v>
      </c>
      <c r="AJ444" s="3">
        <v>51444829</v>
      </c>
      <c r="AK444" s="3">
        <v>48310933</v>
      </c>
      <c r="AL444" s="3">
        <v>48151137</v>
      </c>
      <c r="AM444" s="3">
        <v>48990019</v>
      </c>
      <c r="AN444" s="3">
        <v>47132901</v>
      </c>
      <c r="AO444" s="3">
        <v>45885111</v>
      </c>
      <c r="AP444" s="3">
        <v>44062574</v>
      </c>
      <c r="AQ444" s="3">
        <v>39930262</v>
      </c>
      <c r="AR444" s="3">
        <v>36614966</v>
      </c>
      <c r="AS444" s="3">
        <v>36888037</v>
      </c>
    </row>
    <row r="445" spans="17:45" x14ac:dyDescent="0.2">
      <c r="Q445" s="2">
        <v>36</v>
      </c>
      <c r="R445" s="1" t="s">
        <v>35</v>
      </c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>
        <v>13165114</v>
      </c>
      <c r="AE445" s="3">
        <v>12497957</v>
      </c>
      <c r="AF445" s="3">
        <v>11779221</v>
      </c>
      <c r="AG445" s="3">
        <v>11756470</v>
      </c>
      <c r="AH445" s="3">
        <v>13205864</v>
      </c>
      <c r="AI445" s="3">
        <v>13071440</v>
      </c>
      <c r="AJ445" s="3">
        <v>13984507</v>
      </c>
      <c r="AK445" s="3">
        <v>13817908</v>
      </c>
      <c r="AL445" s="3">
        <v>16066595</v>
      </c>
      <c r="AM445" s="3">
        <v>17911227</v>
      </c>
      <c r="AN445" s="3">
        <v>20413102</v>
      </c>
      <c r="AO445" s="3">
        <v>21019907</v>
      </c>
      <c r="AP445" s="3">
        <v>21659631</v>
      </c>
      <c r="AQ445" s="3">
        <v>20475880</v>
      </c>
      <c r="AR445" s="3">
        <v>19951336</v>
      </c>
      <c r="AS445" s="3">
        <v>20439160</v>
      </c>
    </row>
    <row r="446" spans="17:45" x14ac:dyDescent="0.2">
      <c r="Q446" s="2">
        <v>37</v>
      </c>
      <c r="R446" s="1" t="s">
        <v>36</v>
      </c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>
        <v>3602781</v>
      </c>
      <c r="AE446" s="3">
        <v>3769595</v>
      </c>
      <c r="AF446" s="3">
        <v>4258356</v>
      </c>
      <c r="AG446" s="3">
        <v>4806505</v>
      </c>
      <c r="AH446" s="3">
        <v>5532082</v>
      </c>
      <c r="AI446" s="3">
        <v>11697775</v>
      </c>
      <c r="AJ446" s="3">
        <v>13057234</v>
      </c>
      <c r="AK446" s="3">
        <v>14149011</v>
      </c>
      <c r="AL446" s="3">
        <v>15119571</v>
      </c>
      <c r="AM446" s="3">
        <v>17685222</v>
      </c>
      <c r="AN446" s="3">
        <v>20350256</v>
      </c>
      <c r="AO446" s="3">
        <v>21876127</v>
      </c>
      <c r="AP446" s="3">
        <v>23136249</v>
      </c>
      <c r="AQ446" s="3">
        <v>23994893</v>
      </c>
      <c r="AR446" s="3">
        <v>23579805</v>
      </c>
      <c r="AS446" s="3">
        <v>23072252</v>
      </c>
    </row>
    <row r="447" spans="17:45" x14ac:dyDescent="0.2">
      <c r="Q447" s="2">
        <v>38</v>
      </c>
      <c r="R447" s="1" t="s">
        <v>37</v>
      </c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>
        <v>8972871</v>
      </c>
      <c r="AE447" s="3">
        <v>8986622</v>
      </c>
      <c r="AF447" s="3">
        <v>9952655</v>
      </c>
      <c r="AG447" s="3">
        <v>10769955</v>
      </c>
      <c r="AH447" s="3">
        <v>12614966</v>
      </c>
      <c r="AI447" s="3">
        <v>13283728</v>
      </c>
      <c r="AJ447" s="3">
        <v>16554610</v>
      </c>
      <c r="AK447" s="3">
        <v>21431190</v>
      </c>
      <c r="AL447" s="3">
        <v>20277652</v>
      </c>
      <c r="AM447" s="3">
        <v>23439299</v>
      </c>
      <c r="AN447" s="3">
        <v>24955141</v>
      </c>
      <c r="AO447" s="3">
        <v>27866281</v>
      </c>
      <c r="AP447" s="3">
        <v>27940781</v>
      </c>
      <c r="AQ447" s="3">
        <v>29295262</v>
      </c>
      <c r="AR447" s="3">
        <v>30853451</v>
      </c>
      <c r="AS447" s="3">
        <v>29911882</v>
      </c>
    </row>
    <row r="448" spans="17:45" x14ac:dyDescent="0.2">
      <c r="Q448" s="2">
        <v>39</v>
      </c>
      <c r="R448" s="1" t="s">
        <v>38</v>
      </c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>
        <v>12425530</v>
      </c>
      <c r="AE448" s="3">
        <v>12997474</v>
      </c>
      <c r="AF448" s="3">
        <v>16097317</v>
      </c>
      <c r="AG448" s="3">
        <v>21527995</v>
      </c>
      <c r="AH448" s="3">
        <v>23399524</v>
      </c>
      <c r="AI448" s="3">
        <v>25059345</v>
      </c>
      <c r="AJ448" s="3">
        <v>26152514</v>
      </c>
      <c r="AK448" s="3">
        <v>26602201</v>
      </c>
      <c r="AL448" s="3">
        <v>20558684</v>
      </c>
      <c r="AM448" s="3">
        <v>22094481</v>
      </c>
      <c r="AN448" s="3">
        <v>23624058</v>
      </c>
      <c r="AO448" s="3">
        <v>24152294</v>
      </c>
      <c r="AP448" s="3">
        <v>24246498</v>
      </c>
      <c r="AQ448" s="3">
        <v>21325216</v>
      </c>
      <c r="AR448" s="3">
        <v>20295996</v>
      </c>
      <c r="AS448" s="3">
        <v>21343414</v>
      </c>
    </row>
    <row r="449" spans="17:45" x14ac:dyDescent="0.2">
      <c r="Q449" s="2">
        <v>40</v>
      </c>
      <c r="R449" s="1" t="s">
        <v>39</v>
      </c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>
        <v>16914182</v>
      </c>
      <c r="AE449" s="3">
        <v>18004325</v>
      </c>
      <c r="AF449" s="3">
        <v>18564367</v>
      </c>
      <c r="AG449" s="3">
        <v>19791793</v>
      </c>
      <c r="AH449" s="3">
        <v>13770881</v>
      </c>
      <c r="AI449" s="3">
        <v>16596618</v>
      </c>
      <c r="AJ449" s="3">
        <v>16150637</v>
      </c>
      <c r="AK449" s="3">
        <v>18462283</v>
      </c>
      <c r="AL449" s="3">
        <v>19119658</v>
      </c>
      <c r="AM449" s="3">
        <v>10075739</v>
      </c>
      <c r="AN449" s="3">
        <v>12303964</v>
      </c>
      <c r="AO449" s="3">
        <v>12189739</v>
      </c>
      <c r="AP449" s="3">
        <v>11987243</v>
      </c>
      <c r="AQ449" s="3">
        <v>11923405</v>
      </c>
      <c r="AR449" s="3">
        <v>12871679</v>
      </c>
      <c r="AS449" s="3">
        <v>12760126</v>
      </c>
    </row>
    <row r="450" spans="17:45" x14ac:dyDescent="0.2">
      <c r="Q450" s="2">
        <v>41</v>
      </c>
      <c r="R450" s="1" t="s">
        <v>40</v>
      </c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>
        <v>9858349</v>
      </c>
      <c r="AE450" s="3">
        <v>9127290</v>
      </c>
      <c r="AF450" s="3">
        <v>9083208</v>
      </c>
      <c r="AG450" s="3">
        <v>8162764</v>
      </c>
      <c r="AH450" s="3">
        <v>9096975</v>
      </c>
      <c r="AI450" s="3">
        <v>9515016</v>
      </c>
      <c r="AJ450" s="3">
        <v>9861969</v>
      </c>
      <c r="AK450" s="3">
        <v>9970092</v>
      </c>
      <c r="AL450" s="3">
        <v>9449787</v>
      </c>
      <c r="AM450" s="3">
        <v>9648482</v>
      </c>
      <c r="AN450" s="3">
        <v>10210356</v>
      </c>
      <c r="AO450" s="3">
        <v>10498491</v>
      </c>
      <c r="AP450" s="3">
        <v>9330136</v>
      </c>
      <c r="AQ450" s="3">
        <v>8301401</v>
      </c>
      <c r="AR450" s="3">
        <v>8063835</v>
      </c>
      <c r="AS450" s="3">
        <v>7242343</v>
      </c>
    </row>
    <row r="451" spans="17:45" x14ac:dyDescent="0.2">
      <c r="Q451" s="2">
        <v>42</v>
      </c>
      <c r="R451" s="1" t="s">
        <v>41</v>
      </c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>
        <v>18195972</v>
      </c>
      <c r="AE451" s="3">
        <v>18805671</v>
      </c>
      <c r="AF451" s="3">
        <v>20376512</v>
      </c>
      <c r="AG451" s="3">
        <v>21741008</v>
      </c>
      <c r="AH451" s="3">
        <v>23921123</v>
      </c>
      <c r="AI451" s="3">
        <v>23156671</v>
      </c>
      <c r="AJ451" s="3">
        <v>34748201</v>
      </c>
      <c r="AK451" s="3">
        <v>34176625</v>
      </c>
      <c r="AL451" s="3">
        <v>35244892</v>
      </c>
      <c r="AM451" s="3">
        <v>39772713</v>
      </c>
      <c r="AN451" s="3">
        <v>47301613</v>
      </c>
      <c r="AO451" s="3">
        <v>52741108</v>
      </c>
      <c r="AP451" s="3">
        <v>51532758</v>
      </c>
      <c r="AQ451" s="3">
        <v>52098261</v>
      </c>
      <c r="AR451" s="3">
        <v>50624354</v>
      </c>
      <c r="AS451" s="3">
        <v>52159202</v>
      </c>
    </row>
    <row r="452" spans="17:45" x14ac:dyDescent="0.2">
      <c r="Q452" s="2">
        <v>43</v>
      </c>
      <c r="R452" s="1" t="s">
        <v>42</v>
      </c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>
        <v>6035991</v>
      </c>
      <c r="AE452" s="3">
        <v>5468427</v>
      </c>
      <c r="AF452" s="3">
        <v>5507604</v>
      </c>
      <c r="AG452" s="3">
        <v>6889550</v>
      </c>
      <c r="AH452" s="3">
        <v>7190456</v>
      </c>
      <c r="AI452" s="3">
        <v>7357342</v>
      </c>
      <c r="AJ452" s="3">
        <v>9945314</v>
      </c>
      <c r="AK452" s="3">
        <v>11032937</v>
      </c>
      <c r="AL452" s="3">
        <v>10375150</v>
      </c>
      <c r="AM452" s="3">
        <v>10538621</v>
      </c>
      <c r="AN452" s="3">
        <v>11525202</v>
      </c>
      <c r="AO452" s="3">
        <v>13187836</v>
      </c>
      <c r="AP452" s="3">
        <v>13125893</v>
      </c>
      <c r="AQ452" s="3">
        <v>13255227</v>
      </c>
      <c r="AR452" s="3">
        <v>13193235</v>
      </c>
      <c r="AS452" s="3">
        <v>12792696</v>
      </c>
    </row>
    <row r="453" spans="17:45" x14ac:dyDescent="0.2">
      <c r="Q453" s="2">
        <v>44</v>
      </c>
      <c r="R453" s="1" t="s">
        <v>43</v>
      </c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>
        <v>6227629</v>
      </c>
      <c r="AE453" s="3">
        <v>6808631</v>
      </c>
      <c r="AF453" s="3">
        <v>6992869</v>
      </c>
      <c r="AG453" s="3">
        <v>7198807</v>
      </c>
      <c r="AH453" s="3">
        <v>8495864</v>
      </c>
      <c r="AI453" s="3">
        <v>8721017</v>
      </c>
      <c r="AJ453" s="3">
        <v>10035091</v>
      </c>
      <c r="AK453" s="3">
        <v>12044230</v>
      </c>
      <c r="AL453" s="3">
        <v>10618777</v>
      </c>
      <c r="AM453" s="3">
        <v>11291217</v>
      </c>
      <c r="AN453" s="3">
        <v>13397368</v>
      </c>
      <c r="AO453" s="3">
        <v>14403187</v>
      </c>
      <c r="AP453" s="3">
        <v>15398577</v>
      </c>
      <c r="AQ453" s="3">
        <v>15851387</v>
      </c>
      <c r="AR453" s="3">
        <v>14842445</v>
      </c>
      <c r="AS453" s="3">
        <v>14432314</v>
      </c>
    </row>
    <row r="454" spans="17:45" x14ac:dyDescent="0.2">
      <c r="Q454" s="2">
        <v>45</v>
      </c>
      <c r="R454" s="1" t="s">
        <v>44</v>
      </c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>
        <v>9356642</v>
      </c>
      <c r="AE454" s="3">
        <v>8447046</v>
      </c>
      <c r="AF454" s="3">
        <v>8934453</v>
      </c>
      <c r="AG454" s="3">
        <v>9984675</v>
      </c>
      <c r="AH454" s="3">
        <v>10539299</v>
      </c>
      <c r="AI454" s="3">
        <v>11906721</v>
      </c>
      <c r="AJ454" s="3">
        <v>13057573</v>
      </c>
      <c r="AK454" s="3">
        <v>12264955</v>
      </c>
      <c r="AL454" s="3">
        <v>11951120</v>
      </c>
      <c r="AM454" s="3">
        <v>12556961</v>
      </c>
      <c r="AN454" s="3">
        <v>12937314</v>
      </c>
      <c r="AO454" s="3">
        <v>12628155</v>
      </c>
      <c r="AP454" s="3">
        <v>12159184</v>
      </c>
      <c r="AQ454" s="3">
        <v>11330706</v>
      </c>
      <c r="AR454" s="3">
        <v>10805329</v>
      </c>
      <c r="AS454" s="3">
        <v>10096109</v>
      </c>
    </row>
    <row r="455" spans="17:45" x14ac:dyDescent="0.2">
      <c r="Q455" s="2">
        <v>46</v>
      </c>
      <c r="R455" s="1" t="s">
        <v>45</v>
      </c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>
        <v>20442653</v>
      </c>
      <c r="AE455" s="3">
        <v>19913504</v>
      </c>
      <c r="AF455" s="3">
        <v>22369933</v>
      </c>
      <c r="AG455" s="3">
        <v>23264391</v>
      </c>
      <c r="AH455" s="3">
        <v>24495512</v>
      </c>
      <c r="AI455" s="3">
        <v>25404306</v>
      </c>
      <c r="AJ455" s="3">
        <v>26726826</v>
      </c>
      <c r="AK455" s="3">
        <v>28758688</v>
      </c>
      <c r="AL455" s="3">
        <v>30661752</v>
      </c>
      <c r="AM455" s="3">
        <v>31650760</v>
      </c>
      <c r="AN455" s="3">
        <v>32523832</v>
      </c>
      <c r="AO455" s="3">
        <v>36488687</v>
      </c>
      <c r="AP455" s="3">
        <v>36713995</v>
      </c>
      <c r="AQ455" s="3">
        <v>37397595</v>
      </c>
      <c r="AR455" s="3">
        <v>37505573</v>
      </c>
      <c r="AS455" s="3">
        <v>36865551</v>
      </c>
    </row>
    <row r="456" spans="17:45" x14ac:dyDescent="0.2">
      <c r="Q456" s="2">
        <v>47</v>
      </c>
      <c r="R456" s="1" t="s">
        <v>46</v>
      </c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>
        <v>17178037</v>
      </c>
      <c r="AE456" s="3">
        <v>13733700</v>
      </c>
      <c r="AF456" s="3">
        <v>16745054</v>
      </c>
      <c r="AG456" s="3">
        <v>18307752</v>
      </c>
      <c r="AH456" s="3">
        <v>20250494</v>
      </c>
      <c r="AI456" s="3">
        <v>21419862</v>
      </c>
      <c r="AJ456" s="3">
        <v>20234155</v>
      </c>
      <c r="AK456" s="3">
        <v>20880292</v>
      </c>
      <c r="AL456" s="3">
        <v>19835869</v>
      </c>
      <c r="AM456" s="3">
        <v>20173597</v>
      </c>
      <c r="AN456" s="3">
        <v>21521820</v>
      </c>
      <c r="AO456" s="3">
        <v>22111954</v>
      </c>
      <c r="AP456" s="3">
        <v>22662950</v>
      </c>
      <c r="AQ456" s="3">
        <v>20654849</v>
      </c>
      <c r="AR456" s="3">
        <v>21000158</v>
      </c>
      <c r="AS456" s="3">
        <v>21983918</v>
      </c>
    </row>
    <row r="457" spans="17:45" x14ac:dyDescent="0.2">
      <c r="Q457" s="2">
        <v>48</v>
      </c>
      <c r="R457" s="1" t="s">
        <v>47</v>
      </c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>
        <v>9487954</v>
      </c>
      <c r="AE457" s="3">
        <v>9292815</v>
      </c>
      <c r="AF457" s="3">
        <v>9295058</v>
      </c>
      <c r="AG457" s="3">
        <v>9455146</v>
      </c>
      <c r="AH457" s="3">
        <v>10543641</v>
      </c>
      <c r="AI457" s="3">
        <v>11162202</v>
      </c>
      <c r="AJ457" s="3">
        <v>11240710</v>
      </c>
      <c r="AK457" s="3">
        <v>12079807</v>
      </c>
      <c r="AL457" s="3">
        <v>12000261</v>
      </c>
      <c r="AM457" s="3">
        <v>12559148</v>
      </c>
      <c r="AN457" s="3">
        <v>13115295</v>
      </c>
      <c r="AO457" s="3">
        <v>13057270</v>
      </c>
      <c r="AP457" s="3">
        <v>14084201</v>
      </c>
      <c r="AQ457" s="3">
        <v>13650795</v>
      </c>
      <c r="AR457" s="3">
        <v>12918455</v>
      </c>
      <c r="AS457" s="3">
        <v>12054363</v>
      </c>
    </row>
    <row r="458" spans="17:45" x14ac:dyDescent="0.2">
      <c r="Q458" s="2">
        <v>49</v>
      </c>
      <c r="R458" s="1" t="s">
        <v>48</v>
      </c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>
        <v>40634908</v>
      </c>
      <c r="AE458" s="3">
        <v>39986125</v>
      </c>
      <c r="AF458" s="3">
        <v>39684616</v>
      </c>
      <c r="AG458" s="3">
        <v>3710027</v>
      </c>
      <c r="AH458" s="3">
        <v>3455703</v>
      </c>
      <c r="AI458" s="3">
        <v>12731081</v>
      </c>
      <c r="AJ458" s="3">
        <v>13088458</v>
      </c>
      <c r="AK458" s="3">
        <v>15122518</v>
      </c>
      <c r="AL458" s="3">
        <v>17570146</v>
      </c>
      <c r="AM458" s="3">
        <v>18711607</v>
      </c>
      <c r="AN458" s="3">
        <v>19689682</v>
      </c>
      <c r="AO458" s="3">
        <v>21552815</v>
      </c>
      <c r="AP458" s="3">
        <v>23085672</v>
      </c>
      <c r="AQ458" s="3">
        <v>23680397</v>
      </c>
      <c r="AR458" s="3">
        <v>23713105</v>
      </c>
      <c r="AS458" s="3">
        <v>23513161</v>
      </c>
    </row>
    <row r="459" spans="17:45" x14ac:dyDescent="0.2">
      <c r="Q459" s="2">
        <v>50</v>
      </c>
      <c r="R459" s="1" t="s">
        <v>49</v>
      </c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>
        <v>1891695</v>
      </c>
      <c r="AE459" s="3">
        <v>1675837</v>
      </c>
      <c r="AF459" s="3">
        <v>1692548</v>
      </c>
      <c r="AG459" s="3">
        <v>3901035</v>
      </c>
      <c r="AH459" s="3">
        <v>4316072</v>
      </c>
      <c r="AI459" s="3">
        <v>4807106</v>
      </c>
      <c r="AJ459" s="3">
        <v>5462216</v>
      </c>
      <c r="AK459" s="3">
        <v>3000179</v>
      </c>
      <c r="AL459" s="3">
        <v>3426580</v>
      </c>
      <c r="AM459" s="3">
        <v>3729857</v>
      </c>
      <c r="AN459" s="3">
        <v>8088043</v>
      </c>
      <c r="AO459" s="3">
        <v>8181763</v>
      </c>
      <c r="AP459" s="3">
        <v>8358843</v>
      </c>
      <c r="AQ459" s="3">
        <v>9385375</v>
      </c>
      <c r="AR459" s="3">
        <v>9680117</v>
      </c>
      <c r="AS459" s="3">
        <v>10045841</v>
      </c>
    </row>
    <row r="460" spans="17:45" x14ac:dyDescent="0.2">
      <c r="Q460" s="2">
        <v>51</v>
      </c>
      <c r="R460" s="1" t="s">
        <v>50</v>
      </c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>
        <v>3352770</v>
      </c>
      <c r="AE460" s="3">
        <v>2037603</v>
      </c>
      <c r="AF460" s="3">
        <v>1967010</v>
      </c>
      <c r="AG460" s="3">
        <v>1718763</v>
      </c>
      <c r="AH460" s="3">
        <v>2447136</v>
      </c>
      <c r="AI460" s="3">
        <v>2655393</v>
      </c>
      <c r="AJ460" s="3">
        <v>1941787</v>
      </c>
      <c r="AK460" s="3">
        <v>2118497</v>
      </c>
      <c r="AL460" s="3">
        <v>2084298</v>
      </c>
      <c r="AM460" s="3">
        <v>2672916</v>
      </c>
      <c r="AN460" s="3">
        <v>2716180</v>
      </c>
      <c r="AO460" s="3">
        <v>2648752</v>
      </c>
      <c r="AP460" s="3">
        <v>2668429</v>
      </c>
      <c r="AQ460" s="3">
        <v>2849881</v>
      </c>
      <c r="AR460" s="3">
        <v>2809567</v>
      </c>
      <c r="AS460" s="3">
        <v>2765075</v>
      </c>
    </row>
    <row r="461" spans="17:45" x14ac:dyDescent="0.2">
      <c r="Q461" s="2">
        <v>52</v>
      </c>
      <c r="R461" s="1" t="s">
        <v>51</v>
      </c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>
        <v>7055411</v>
      </c>
      <c r="AE461" s="3">
        <v>7679964</v>
      </c>
      <c r="AF461" s="3">
        <v>7784924</v>
      </c>
      <c r="AG461" s="3">
        <v>7985121</v>
      </c>
      <c r="AH461" s="3">
        <v>8682244</v>
      </c>
      <c r="AI461" s="3">
        <v>9206175</v>
      </c>
      <c r="AJ461" s="3">
        <v>9804594</v>
      </c>
      <c r="AK461" s="3">
        <v>10769419</v>
      </c>
      <c r="AL461" s="3">
        <v>11674180</v>
      </c>
      <c r="AM461" s="3">
        <v>11217606</v>
      </c>
      <c r="AN461" s="3">
        <v>14136871</v>
      </c>
      <c r="AO461" s="3">
        <v>13999812</v>
      </c>
      <c r="AP461" s="3">
        <v>13391740</v>
      </c>
      <c r="AQ461" s="3">
        <v>14850121</v>
      </c>
      <c r="AR461" s="3">
        <v>11601804</v>
      </c>
      <c r="AS461" s="3">
        <v>12824560</v>
      </c>
    </row>
    <row r="462" spans="17:45" x14ac:dyDescent="0.2">
      <c r="Q462" s="2">
        <v>53</v>
      </c>
      <c r="R462" s="1" t="s">
        <v>52</v>
      </c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>
        <v>6965007</v>
      </c>
      <c r="AE462" s="3">
        <v>6684134</v>
      </c>
      <c r="AF462" s="3">
        <v>6568194</v>
      </c>
      <c r="AG462" s="3">
        <v>6704123</v>
      </c>
      <c r="AH462" s="3">
        <v>6933222</v>
      </c>
      <c r="AI462" s="3">
        <v>7046509</v>
      </c>
      <c r="AJ462" s="3">
        <v>7686561</v>
      </c>
      <c r="AK462" s="3">
        <v>8694825</v>
      </c>
      <c r="AL462" s="3">
        <v>8451031</v>
      </c>
      <c r="AM462" s="3">
        <v>9223387</v>
      </c>
      <c r="AN462" s="3">
        <v>10331508</v>
      </c>
      <c r="AO462" s="3">
        <v>10053921</v>
      </c>
      <c r="AP462" s="3">
        <v>10975835</v>
      </c>
      <c r="AQ462" s="3">
        <v>9487300</v>
      </c>
      <c r="AR462" s="3">
        <v>8950285</v>
      </c>
      <c r="AS462" s="3">
        <v>8316705</v>
      </c>
    </row>
    <row r="463" spans="17:45" x14ac:dyDescent="0.2">
      <c r="Q463" s="2">
        <v>54</v>
      </c>
      <c r="R463" s="1" t="s">
        <v>53</v>
      </c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>
        <v>32911376</v>
      </c>
      <c r="AE463" s="3">
        <v>32573244</v>
      </c>
      <c r="AF463" s="3">
        <v>36237914</v>
      </c>
      <c r="AG463" s="3">
        <v>42616636</v>
      </c>
      <c r="AH463" s="3">
        <v>44315714</v>
      </c>
      <c r="AI463" s="3">
        <v>44778929</v>
      </c>
      <c r="AJ463" s="3">
        <v>45527485</v>
      </c>
      <c r="AK463" s="3">
        <v>46031867</v>
      </c>
      <c r="AL463" s="3">
        <v>50015925</v>
      </c>
      <c r="AM463" s="3">
        <v>54788307</v>
      </c>
      <c r="AN463" s="3">
        <v>56649622</v>
      </c>
      <c r="AO463" s="3">
        <v>56948183</v>
      </c>
      <c r="AP463" s="3">
        <v>56843744</v>
      </c>
      <c r="AQ463" s="3">
        <v>56905018</v>
      </c>
      <c r="AR463" s="3">
        <v>55168657</v>
      </c>
      <c r="AS463" s="3">
        <v>53505514</v>
      </c>
    </row>
    <row r="464" spans="17:45" x14ac:dyDescent="0.2">
      <c r="Q464" s="2">
        <v>55</v>
      </c>
      <c r="R464" s="1" t="s">
        <v>54</v>
      </c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>
        <v>2256721</v>
      </c>
      <c r="AE464" s="3">
        <v>2073027</v>
      </c>
      <c r="AF464" s="3">
        <v>2211746</v>
      </c>
      <c r="AG464" s="3">
        <v>2209981</v>
      </c>
      <c r="AH464" s="3">
        <v>2453174</v>
      </c>
      <c r="AI464" s="3">
        <v>2382523</v>
      </c>
      <c r="AJ464" s="3">
        <v>2886344</v>
      </c>
      <c r="AK464" s="3">
        <v>2557659</v>
      </c>
      <c r="AL464" s="3">
        <v>2216090</v>
      </c>
      <c r="AM464" s="3">
        <v>2312693</v>
      </c>
      <c r="AN464" s="3">
        <v>2523767</v>
      </c>
      <c r="AO464" s="3">
        <v>3300556</v>
      </c>
      <c r="AP464" s="3">
        <v>2997413</v>
      </c>
      <c r="AQ464" s="3">
        <v>2636468</v>
      </c>
      <c r="AR464" s="3">
        <v>2605458</v>
      </c>
      <c r="AS464" s="3">
        <v>2399768</v>
      </c>
    </row>
    <row r="465" spans="17:45" x14ac:dyDescent="0.2">
      <c r="Q465" s="2">
        <v>56</v>
      </c>
      <c r="R465" s="1" t="s">
        <v>55</v>
      </c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>
        <v>2854334</v>
      </c>
      <c r="AE465" s="3">
        <v>3193322</v>
      </c>
      <c r="AF465" s="3">
        <v>3160001</v>
      </c>
      <c r="AG465" s="3">
        <v>3355376</v>
      </c>
      <c r="AH465" s="3">
        <v>3835215</v>
      </c>
      <c r="AI465" s="3">
        <v>4160746</v>
      </c>
      <c r="AJ465" s="3">
        <v>4031117</v>
      </c>
      <c r="AK465" s="3">
        <v>7336650</v>
      </c>
      <c r="AL465" s="3">
        <v>6694993</v>
      </c>
      <c r="AM465" s="3">
        <v>7302548</v>
      </c>
      <c r="AN465" s="3">
        <v>7221817</v>
      </c>
      <c r="AO465" s="3">
        <v>7619172</v>
      </c>
      <c r="AP465" s="3">
        <v>7281401</v>
      </c>
      <c r="AQ465" s="3">
        <v>6785446</v>
      </c>
      <c r="AR465" s="3">
        <v>6464199</v>
      </c>
      <c r="AS465" s="3">
        <v>5874944</v>
      </c>
    </row>
    <row r="466" spans="17:45" x14ac:dyDescent="0.2">
      <c r="Q466" s="2">
        <v>57</v>
      </c>
      <c r="R466" s="1" t="s">
        <v>56</v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>
        <v>217502</v>
      </c>
      <c r="AE466" s="3">
        <v>166846</v>
      </c>
      <c r="AF466" s="3">
        <v>230917</v>
      </c>
      <c r="AG466" s="3">
        <v>35159</v>
      </c>
      <c r="AH466" s="3">
        <v>130935</v>
      </c>
      <c r="AI466" s="3">
        <v>298074</v>
      </c>
      <c r="AJ466" s="3">
        <v>364004</v>
      </c>
      <c r="AK466" s="3">
        <v>240932</v>
      </c>
      <c r="AL466" s="3">
        <v>221100</v>
      </c>
      <c r="AM466" s="3">
        <v>422499</v>
      </c>
      <c r="AN466" s="3">
        <v>463837</v>
      </c>
      <c r="AO466" s="3">
        <v>604973</v>
      </c>
      <c r="AP466" s="3">
        <v>590201</v>
      </c>
      <c r="AQ466" s="3">
        <v>646230</v>
      </c>
      <c r="AR466" s="3">
        <v>565821</v>
      </c>
      <c r="AS466" s="3">
        <v>388390</v>
      </c>
    </row>
    <row r="467" spans="17:45" x14ac:dyDescent="0.2">
      <c r="Q467" s="2">
        <v>58</v>
      </c>
      <c r="R467" s="1" t="s">
        <v>57</v>
      </c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>
        <v>3675233</v>
      </c>
      <c r="AE467" s="3">
        <v>4096505</v>
      </c>
      <c r="AF467" s="3">
        <v>3851113</v>
      </c>
      <c r="AG467" s="3">
        <v>4000683</v>
      </c>
      <c r="AH467" s="3">
        <v>4107528</v>
      </c>
      <c r="AI467" s="3">
        <v>4082019</v>
      </c>
      <c r="AJ467" s="3">
        <v>4689672</v>
      </c>
      <c r="AK467" s="3">
        <v>4142193</v>
      </c>
      <c r="AL467" s="3">
        <v>4181349</v>
      </c>
      <c r="AM467" s="3">
        <v>4201982</v>
      </c>
      <c r="AN467" s="3">
        <v>4921346</v>
      </c>
      <c r="AO467" s="3">
        <v>4665197</v>
      </c>
      <c r="AP467" s="3">
        <v>4612230</v>
      </c>
      <c r="AQ467" s="3">
        <v>4602916</v>
      </c>
      <c r="AR467" s="3">
        <v>4299837</v>
      </c>
      <c r="AS467" s="3">
        <v>4420347</v>
      </c>
    </row>
    <row r="468" spans="17:45" x14ac:dyDescent="0.2">
      <c r="Q468" s="2">
        <v>59</v>
      </c>
      <c r="R468" s="1" t="s">
        <v>58</v>
      </c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>
        <v>6424252</v>
      </c>
      <c r="AE468" s="3">
        <v>6019049</v>
      </c>
      <c r="AF468" s="3">
        <v>8053055</v>
      </c>
      <c r="AG468" s="3">
        <v>9472176</v>
      </c>
      <c r="AH468" s="3">
        <v>10443591</v>
      </c>
      <c r="AI468" s="3">
        <v>10869328</v>
      </c>
      <c r="AJ468" s="3">
        <v>12368799</v>
      </c>
      <c r="AK468" s="3">
        <v>11040190</v>
      </c>
      <c r="AL468" s="3">
        <v>10896349</v>
      </c>
      <c r="AM468" s="3">
        <v>11623427</v>
      </c>
      <c r="AN468" s="3">
        <v>11809206</v>
      </c>
      <c r="AO468" s="3">
        <v>12263719</v>
      </c>
      <c r="AP468" s="3">
        <v>12299465</v>
      </c>
      <c r="AQ468" s="3">
        <v>11427397</v>
      </c>
      <c r="AR468" s="3">
        <v>10227667</v>
      </c>
      <c r="AS468" s="3">
        <v>9257616</v>
      </c>
    </row>
    <row r="469" spans="17:45" x14ac:dyDescent="0.2">
      <c r="Q469" s="2">
        <v>60</v>
      </c>
      <c r="R469" s="1" t="s">
        <v>59</v>
      </c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>
        <v>13652329</v>
      </c>
      <c r="AE469" s="3">
        <v>12857328</v>
      </c>
      <c r="AF469" s="3">
        <v>13834210</v>
      </c>
      <c r="AG469" s="3">
        <v>13323750</v>
      </c>
      <c r="AH469" s="3">
        <v>12158365</v>
      </c>
      <c r="AI469" s="3">
        <v>13562106</v>
      </c>
      <c r="AJ469" s="3">
        <v>13067095</v>
      </c>
      <c r="AK469" s="3">
        <v>13139826</v>
      </c>
      <c r="AL469" s="3">
        <v>12712738</v>
      </c>
      <c r="AM469" s="3">
        <v>12860976</v>
      </c>
      <c r="AN469" s="3">
        <v>12508498</v>
      </c>
      <c r="AO469" s="3">
        <v>24109709</v>
      </c>
      <c r="AP469" s="3">
        <v>24568131</v>
      </c>
      <c r="AQ469" s="3">
        <v>24690436</v>
      </c>
      <c r="AR469" s="3">
        <v>24081800</v>
      </c>
      <c r="AS469" s="3">
        <v>23178041</v>
      </c>
    </row>
    <row r="470" spans="17:45" x14ac:dyDescent="0.2">
      <c r="Q470" s="2">
        <v>61</v>
      </c>
      <c r="R470" s="1" t="s">
        <v>60</v>
      </c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>
        <v>2978154</v>
      </c>
      <c r="AE470" s="3">
        <v>3104899</v>
      </c>
      <c r="AF470" s="3">
        <v>3186810</v>
      </c>
      <c r="AG470" s="3">
        <v>3340088</v>
      </c>
      <c r="AH470" s="3">
        <v>3490373</v>
      </c>
      <c r="AI470" s="3">
        <v>3700692</v>
      </c>
      <c r="AJ470" s="3">
        <v>5307593</v>
      </c>
      <c r="AK470" s="3">
        <v>4179486</v>
      </c>
      <c r="AL470" s="3">
        <v>4519350</v>
      </c>
      <c r="AM470" s="3">
        <v>5014759</v>
      </c>
      <c r="AN470" s="3">
        <v>5126822</v>
      </c>
      <c r="AO470" s="3">
        <v>5174793</v>
      </c>
      <c r="AP470" s="3">
        <v>5371878</v>
      </c>
      <c r="AQ470" s="3">
        <v>5481034</v>
      </c>
      <c r="AR470" s="3">
        <v>5876921</v>
      </c>
      <c r="AS470" s="3">
        <v>5727620</v>
      </c>
    </row>
    <row r="471" spans="17:45" x14ac:dyDescent="0.2">
      <c r="Q471" s="2">
        <v>62</v>
      </c>
      <c r="R471" s="1" t="s">
        <v>61</v>
      </c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>
        <v>2659854</v>
      </c>
      <c r="AE471" s="3">
        <v>1814710</v>
      </c>
      <c r="AF471" s="3">
        <v>1793970</v>
      </c>
      <c r="AG471" s="3">
        <v>1858161</v>
      </c>
      <c r="AH471" s="3">
        <v>2097800</v>
      </c>
      <c r="AI471" s="3">
        <v>2335859</v>
      </c>
      <c r="AJ471" s="3">
        <v>2411271</v>
      </c>
      <c r="AK471" s="3">
        <v>2541089</v>
      </c>
      <c r="AL471" s="3">
        <v>2399885</v>
      </c>
      <c r="AM471" s="3">
        <v>2393486</v>
      </c>
      <c r="AN471" s="3">
        <v>2619707</v>
      </c>
      <c r="AO471" s="3">
        <v>2961860</v>
      </c>
      <c r="AP471" s="3">
        <v>3118411</v>
      </c>
      <c r="AQ471" s="3">
        <v>3118876</v>
      </c>
      <c r="AR471" s="3">
        <v>3046749</v>
      </c>
      <c r="AS471" s="3">
        <v>2906314</v>
      </c>
    </row>
    <row r="472" spans="17:45" x14ac:dyDescent="0.2">
      <c r="Q472" s="2">
        <v>63</v>
      </c>
      <c r="R472" s="1" t="s">
        <v>62</v>
      </c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>
        <v>7827716</v>
      </c>
      <c r="AE472" s="3">
        <v>7574554</v>
      </c>
      <c r="AF472" s="3">
        <v>7428738</v>
      </c>
      <c r="AG472" s="3">
        <v>7769047</v>
      </c>
      <c r="AH472" s="3">
        <v>7475227</v>
      </c>
      <c r="AI472" s="3">
        <v>7933195</v>
      </c>
      <c r="AJ472" s="3">
        <v>8995350</v>
      </c>
      <c r="AK472" s="3">
        <v>9465988</v>
      </c>
      <c r="AL472" s="3">
        <v>8814697</v>
      </c>
      <c r="AM472" s="3">
        <v>9053247</v>
      </c>
      <c r="AN472" s="3">
        <v>9951095</v>
      </c>
      <c r="AO472" s="3">
        <v>9861676</v>
      </c>
      <c r="AP472" s="3">
        <v>9099469</v>
      </c>
      <c r="AQ472" s="3">
        <v>8800100</v>
      </c>
      <c r="AR472" s="3">
        <v>7832679</v>
      </c>
      <c r="AS472" s="3">
        <v>7899676</v>
      </c>
    </row>
    <row r="473" spans="17:45" x14ac:dyDescent="0.2">
      <c r="Q473" s="2">
        <v>64</v>
      </c>
      <c r="R473" s="1" t="s">
        <v>63</v>
      </c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>
        <v>1216988</v>
      </c>
      <c r="AE473" s="3">
        <v>1208923</v>
      </c>
      <c r="AF473" s="3">
        <v>1222787</v>
      </c>
      <c r="AG473" s="3">
        <v>1397256</v>
      </c>
      <c r="AH473" s="3">
        <v>1584125</v>
      </c>
      <c r="AI473" s="3">
        <v>1569533</v>
      </c>
      <c r="AJ473" s="3">
        <v>2241484</v>
      </c>
      <c r="AK473" s="3">
        <v>2251332</v>
      </c>
      <c r="AL473" s="3">
        <v>2525946</v>
      </c>
      <c r="AM473" s="3">
        <v>2652923</v>
      </c>
      <c r="AN473" s="3">
        <v>3455321</v>
      </c>
      <c r="AO473" s="3">
        <v>3564259</v>
      </c>
      <c r="AP473" s="3">
        <v>3494663</v>
      </c>
      <c r="AQ473" s="3">
        <v>3531577</v>
      </c>
      <c r="AR473" s="3">
        <v>3282332</v>
      </c>
      <c r="AS473" s="3">
        <v>3341953</v>
      </c>
    </row>
    <row r="474" spans="17:45" x14ac:dyDescent="0.2">
      <c r="Q474" s="2">
        <v>65</v>
      </c>
      <c r="R474" s="1" t="s">
        <v>64</v>
      </c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>
        <v>4941626</v>
      </c>
      <c r="AE474" s="3">
        <v>4642499</v>
      </c>
      <c r="AF474" s="3">
        <v>5620969</v>
      </c>
      <c r="AG474" s="3">
        <v>5234638</v>
      </c>
      <c r="AH474" s="3">
        <v>5344438</v>
      </c>
      <c r="AI474" s="3">
        <v>5373945</v>
      </c>
      <c r="AJ474" s="3">
        <v>5473788</v>
      </c>
      <c r="AK474" s="3">
        <v>6509183</v>
      </c>
      <c r="AL474" s="3">
        <v>6469924</v>
      </c>
      <c r="AM474" s="3">
        <v>6738965</v>
      </c>
      <c r="AN474" s="3">
        <v>7354753</v>
      </c>
      <c r="AO474" s="3">
        <v>7406431</v>
      </c>
      <c r="AP474" s="3">
        <v>7485289</v>
      </c>
      <c r="AQ474" s="3">
        <v>7780297</v>
      </c>
      <c r="AR474" s="3">
        <v>7950748</v>
      </c>
      <c r="AS474" s="3">
        <v>7294330</v>
      </c>
    </row>
    <row r="475" spans="17:45" x14ac:dyDescent="0.2">
      <c r="Q475" s="2">
        <v>66</v>
      </c>
      <c r="R475" s="1" t="s">
        <v>65</v>
      </c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>
        <v>5846139</v>
      </c>
      <c r="AE475" s="3">
        <v>6290492</v>
      </c>
      <c r="AF475" s="3">
        <v>6322838</v>
      </c>
      <c r="AG475" s="3">
        <v>6027085</v>
      </c>
      <c r="AH475" s="3">
        <v>6073978</v>
      </c>
      <c r="AI475" s="3">
        <v>7067716</v>
      </c>
      <c r="AJ475" s="3">
        <v>7662154</v>
      </c>
      <c r="AK475" s="3">
        <v>7663062</v>
      </c>
      <c r="AL475" s="3">
        <v>7097115</v>
      </c>
      <c r="AM475" s="3">
        <v>6956107</v>
      </c>
      <c r="AN475" s="3">
        <v>7215383</v>
      </c>
      <c r="AO475" s="3">
        <v>7602193</v>
      </c>
      <c r="AP475" s="3">
        <v>7311795</v>
      </c>
      <c r="AQ475" s="3">
        <v>7399811</v>
      </c>
      <c r="AR475" s="3">
        <v>7230172</v>
      </c>
      <c r="AS475" s="3">
        <v>6527847</v>
      </c>
    </row>
    <row r="476" spans="17:45" x14ac:dyDescent="0.2">
      <c r="Q476" s="2">
        <v>67</v>
      </c>
      <c r="R476" s="1" t="s">
        <v>66</v>
      </c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>
        <v>9323334</v>
      </c>
      <c r="AE476" s="3">
        <v>8782740</v>
      </c>
      <c r="AF476" s="3">
        <v>9215554</v>
      </c>
      <c r="AG476" s="3">
        <v>9434072</v>
      </c>
      <c r="AH476" s="3">
        <v>9398798</v>
      </c>
      <c r="AI476" s="3">
        <v>10283671</v>
      </c>
      <c r="AJ476" s="3">
        <v>11403774</v>
      </c>
      <c r="AK476" s="3">
        <v>13127632</v>
      </c>
      <c r="AL476" s="3">
        <v>15414672</v>
      </c>
      <c r="AM476" s="3">
        <v>15005354</v>
      </c>
      <c r="AN476" s="3">
        <v>15976495</v>
      </c>
      <c r="AO476" s="3">
        <v>16849427</v>
      </c>
      <c r="AP476" s="3">
        <v>16661356</v>
      </c>
      <c r="AQ476" s="3">
        <v>17395156</v>
      </c>
      <c r="AR476" s="3">
        <v>18517728</v>
      </c>
      <c r="AS476" s="3">
        <v>19037575</v>
      </c>
    </row>
    <row r="477" spans="17:45" x14ac:dyDescent="0.2">
      <c r="Q477" s="2">
        <v>68</v>
      </c>
      <c r="R477" s="1" t="s">
        <v>67</v>
      </c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>
        <v>3689897</v>
      </c>
      <c r="AE477" s="3">
        <v>3757575</v>
      </c>
      <c r="AF477" s="3">
        <v>3422733</v>
      </c>
      <c r="AG477" s="3">
        <v>3620678</v>
      </c>
      <c r="AH477" s="3">
        <v>4612922</v>
      </c>
      <c r="AI477" s="3">
        <v>4525491</v>
      </c>
      <c r="AJ477" s="3">
        <v>4890692</v>
      </c>
      <c r="AK477" s="3">
        <v>3226893</v>
      </c>
      <c r="AL477" s="3">
        <v>2144275</v>
      </c>
      <c r="AM477" s="3">
        <v>2077358</v>
      </c>
      <c r="AN477" s="3">
        <v>1890173</v>
      </c>
      <c r="AO477" s="3">
        <v>1960218</v>
      </c>
      <c r="AP477" s="3">
        <v>1926684</v>
      </c>
      <c r="AQ477" s="3">
        <v>1948405</v>
      </c>
      <c r="AR477" s="3">
        <v>1899765</v>
      </c>
      <c r="AS477" s="3">
        <v>1944090</v>
      </c>
    </row>
    <row r="478" spans="17:45" x14ac:dyDescent="0.2">
      <c r="Q478" s="2">
        <v>69</v>
      </c>
      <c r="R478" s="1" t="s">
        <v>68</v>
      </c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>
        <v>146671</v>
      </c>
      <c r="AE478" s="3">
        <v>274928</v>
      </c>
      <c r="AF478" s="3">
        <v>331477</v>
      </c>
      <c r="AG478" s="3">
        <v>141641</v>
      </c>
      <c r="AH478" s="3">
        <v>44738</v>
      </c>
      <c r="AI478" s="3">
        <v>148718</v>
      </c>
      <c r="AJ478" s="3">
        <v>156608</v>
      </c>
      <c r="AK478" s="3">
        <v>157470</v>
      </c>
      <c r="AL478" s="3">
        <v>162363</v>
      </c>
      <c r="AM478" s="3">
        <v>167413</v>
      </c>
      <c r="AN478" s="3">
        <v>179839</v>
      </c>
      <c r="AO478" s="3">
        <v>166429</v>
      </c>
      <c r="AP478" s="3">
        <v>166731</v>
      </c>
      <c r="AQ478" s="3">
        <v>65310</v>
      </c>
      <c r="AR478" s="3">
        <v>43467</v>
      </c>
      <c r="AS478" s="3">
        <v>39678</v>
      </c>
    </row>
    <row r="479" spans="17:45" x14ac:dyDescent="0.2">
      <c r="Q479" s="2">
        <v>70</v>
      </c>
      <c r="R479" s="1" t="s">
        <v>69</v>
      </c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>
        <v>3306629</v>
      </c>
      <c r="AE479" s="3">
        <v>3439046</v>
      </c>
      <c r="AF479" s="3">
        <v>3588717</v>
      </c>
      <c r="AG479" s="3">
        <v>3575574</v>
      </c>
      <c r="AH479" s="3">
        <v>4057323</v>
      </c>
      <c r="AI479" s="3">
        <v>4394197</v>
      </c>
      <c r="AJ479" s="3">
        <v>5008670</v>
      </c>
      <c r="AK479" s="3">
        <v>5343687</v>
      </c>
      <c r="AL479" s="3">
        <v>5326290</v>
      </c>
      <c r="AM479" s="3">
        <v>6049360</v>
      </c>
      <c r="AN479" s="3">
        <v>6496370</v>
      </c>
      <c r="AO479" s="3">
        <v>6887809</v>
      </c>
      <c r="AP479" s="3">
        <v>10112800</v>
      </c>
      <c r="AQ479" s="3">
        <v>10037715</v>
      </c>
      <c r="AR479" s="3">
        <v>10533402</v>
      </c>
      <c r="AS479" s="3">
        <v>10445764</v>
      </c>
    </row>
    <row r="480" spans="17:45" x14ac:dyDescent="0.2">
      <c r="Q480" s="2">
        <v>71</v>
      </c>
      <c r="R480" s="1" t="s">
        <v>70</v>
      </c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>
        <v>3564450</v>
      </c>
      <c r="AE480" s="3">
        <v>3505401</v>
      </c>
      <c r="AF480" s="3">
        <v>3260672</v>
      </c>
      <c r="AG480" s="3">
        <v>3737928</v>
      </c>
      <c r="AH480" s="3">
        <v>3701446</v>
      </c>
      <c r="AI480" s="3">
        <v>3941144</v>
      </c>
      <c r="AJ480" s="3">
        <v>4166620</v>
      </c>
      <c r="AK480" s="3">
        <v>4062772</v>
      </c>
      <c r="AL480" s="3">
        <v>4324079</v>
      </c>
      <c r="AM480" s="3">
        <v>4533877</v>
      </c>
      <c r="AN480" s="3">
        <v>7293568</v>
      </c>
      <c r="AO480" s="3">
        <v>8013418</v>
      </c>
      <c r="AP480" s="3">
        <v>7871050</v>
      </c>
      <c r="AQ480" s="3">
        <v>7284267</v>
      </c>
      <c r="AR480" s="3">
        <v>6893428</v>
      </c>
      <c r="AS480" s="3">
        <v>6827133</v>
      </c>
    </row>
    <row r="481" spans="17:45" x14ac:dyDescent="0.2">
      <c r="Q481" s="2">
        <v>72</v>
      </c>
      <c r="R481" s="1" t="s">
        <v>71</v>
      </c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>
        <v>6987983</v>
      </c>
      <c r="AE481" s="3">
        <v>5885291</v>
      </c>
      <c r="AF481" s="3">
        <v>5831253</v>
      </c>
      <c r="AG481" s="3">
        <v>6452529</v>
      </c>
      <c r="AH481" s="3">
        <v>6947118</v>
      </c>
      <c r="AI481" s="3">
        <v>6984340</v>
      </c>
      <c r="AJ481" s="3">
        <v>7508136</v>
      </c>
      <c r="AK481" s="3">
        <v>7683564</v>
      </c>
      <c r="AL481" s="3">
        <v>7661086</v>
      </c>
      <c r="AM481" s="3">
        <v>8125677</v>
      </c>
      <c r="AN481" s="3">
        <v>8796105</v>
      </c>
      <c r="AO481" s="3">
        <v>9040040</v>
      </c>
      <c r="AP481" s="3">
        <v>8695175</v>
      </c>
      <c r="AQ481" s="3">
        <v>8393471</v>
      </c>
      <c r="AR481" s="3">
        <v>8039727</v>
      </c>
      <c r="AS481" s="3">
        <v>7691710</v>
      </c>
    </row>
    <row r="482" spans="17:45" x14ac:dyDescent="0.2">
      <c r="Q482" s="2">
        <v>73</v>
      </c>
      <c r="R482" s="1" t="s">
        <v>72</v>
      </c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>
        <v>2062614</v>
      </c>
      <c r="AE482" s="3">
        <v>2222610</v>
      </c>
      <c r="AF482" s="3">
        <v>1924190</v>
      </c>
      <c r="AG482" s="3">
        <v>1996776</v>
      </c>
      <c r="AH482" s="3">
        <v>3064383</v>
      </c>
      <c r="AI482" s="3">
        <v>3294844</v>
      </c>
      <c r="AJ482" s="3">
        <v>4103893</v>
      </c>
      <c r="AK482" s="3">
        <v>4154498</v>
      </c>
      <c r="AL482" s="3">
        <v>3130087</v>
      </c>
      <c r="AM482" s="3">
        <v>3883157</v>
      </c>
      <c r="AN482" s="3">
        <v>3739626</v>
      </c>
      <c r="AO482" s="3">
        <v>3193161</v>
      </c>
      <c r="AP482" s="3">
        <v>3489177</v>
      </c>
      <c r="AQ482" s="3">
        <v>3532086</v>
      </c>
      <c r="AR482" s="3">
        <v>3331128</v>
      </c>
      <c r="AS482" s="3">
        <v>3380960</v>
      </c>
    </row>
    <row r="483" spans="17:45" x14ac:dyDescent="0.2">
      <c r="Q483" s="2">
        <v>74</v>
      </c>
      <c r="R483" s="1" t="s">
        <v>73</v>
      </c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>
        <v>839173</v>
      </c>
      <c r="AE483" s="3">
        <v>902728</v>
      </c>
      <c r="AF483" s="3">
        <v>915752</v>
      </c>
      <c r="AG483" s="3">
        <v>954268</v>
      </c>
      <c r="AH483" s="3">
        <v>1085735</v>
      </c>
      <c r="AI483" s="3">
        <v>1243624</v>
      </c>
      <c r="AJ483" s="3">
        <v>1431088</v>
      </c>
      <c r="AK483" s="3">
        <v>1419589</v>
      </c>
      <c r="AL483" s="3">
        <v>1246647</v>
      </c>
      <c r="AM483" s="3">
        <v>1514314</v>
      </c>
      <c r="AN483" s="3">
        <v>4178381</v>
      </c>
      <c r="AO483" s="3">
        <v>4203538</v>
      </c>
      <c r="AP483" s="3">
        <v>4023215</v>
      </c>
      <c r="AQ483" s="3">
        <v>4052979</v>
      </c>
      <c r="AR483" s="3">
        <v>3731404</v>
      </c>
      <c r="AS483" s="3">
        <v>3504655</v>
      </c>
    </row>
    <row r="484" spans="17:45" x14ac:dyDescent="0.2">
      <c r="Q484" s="2">
        <v>75</v>
      </c>
      <c r="R484" s="1" t="s">
        <v>74</v>
      </c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>
        <v>0</v>
      </c>
      <c r="AE484" s="3">
        <v>1108052</v>
      </c>
      <c r="AF484" s="3">
        <v>1571647</v>
      </c>
      <c r="AG484" s="3">
        <v>2046756</v>
      </c>
      <c r="AH484" s="3">
        <v>2392660</v>
      </c>
      <c r="AI484" s="3">
        <v>2286469</v>
      </c>
      <c r="AJ484" s="3">
        <v>2018551</v>
      </c>
      <c r="AK484" s="3">
        <v>1997558</v>
      </c>
      <c r="AL484" s="3">
        <v>2063218</v>
      </c>
      <c r="AM484" s="3">
        <v>2124236</v>
      </c>
      <c r="AN484" s="3">
        <v>2026825</v>
      </c>
      <c r="AO484" s="3">
        <v>1629294</v>
      </c>
      <c r="AP484" s="3">
        <v>1822986</v>
      </c>
      <c r="AQ484" s="3">
        <v>2073098</v>
      </c>
      <c r="AR484" s="3">
        <v>1998270</v>
      </c>
      <c r="AS484" s="3">
        <v>2147353</v>
      </c>
    </row>
    <row r="485" spans="17:45" x14ac:dyDescent="0.2">
      <c r="Q485" s="2">
        <v>76</v>
      </c>
      <c r="R485" s="1" t="s">
        <v>75</v>
      </c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>
        <v>2295396</v>
      </c>
      <c r="AE485" s="3">
        <v>2202666</v>
      </c>
      <c r="AF485" s="3">
        <v>1157666</v>
      </c>
      <c r="AG485" s="3">
        <v>979292</v>
      </c>
      <c r="AH485" s="3">
        <v>2215449</v>
      </c>
      <c r="AI485" s="3">
        <v>2603204</v>
      </c>
      <c r="AJ485" s="3">
        <v>2773031</v>
      </c>
      <c r="AK485" s="3">
        <v>3060345</v>
      </c>
      <c r="AL485" s="3">
        <v>2991684</v>
      </c>
      <c r="AM485" s="3">
        <v>2938091</v>
      </c>
      <c r="AN485" s="3">
        <v>3827766</v>
      </c>
      <c r="AO485" s="3">
        <v>4430485</v>
      </c>
      <c r="AP485" s="3">
        <v>3396467</v>
      </c>
      <c r="AQ485" s="3">
        <v>3811945</v>
      </c>
      <c r="AR485" s="3">
        <v>5302939</v>
      </c>
      <c r="AS485" s="3">
        <v>4784862</v>
      </c>
    </row>
    <row r="486" spans="17:45" x14ac:dyDescent="0.2">
      <c r="Q486" s="2">
        <v>77</v>
      </c>
      <c r="R486" s="1" t="s">
        <v>76</v>
      </c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</row>
    <row r="487" spans="17:45" x14ac:dyDescent="0.2">
      <c r="Q487" s="2">
        <v>78</v>
      </c>
      <c r="R487" s="1" t="s">
        <v>77</v>
      </c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>
        <v>1630402</v>
      </c>
      <c r="AE487" s="3">
        <v>1679034</v>
      </c>
      <c r="AF487" s="3">
        <v>1565058</v>
      </c>
      <c r="AG487" s="3">
        <v>1877816</v>
      </c>
      <c r="AH487" s="3">
        <v>2211855</v>
      </c>
      <c r="AI487" s="3">
        <v>2113675</v>
      </c>
      <c r="AJ487" s="3">
        <v>2311884</v>
      </c>
      <c r="AK487" s="3">
        <v>2727251</v>
      </c>
      <c r="AL487" s="3">
        <v>2727377</v>
      </c>
      <c r="AM487" s="3">
        <v>2819817</v>
      </c>
      <c r="AN487" s="3">
        <v>3221217</v>
      </c>
      <c r="AO487" s="3">
        <v>3443951</v>
      </c>
      <c r="AP487" s="3">
        <v>3365315</v>
      </c>
      <c r="AQ487" s="3">
        <v>3645904</v>
      </c>
      <c r="AR487" s="3">
        <v>3481580</v>
      </c>
      <c r="AS487" s="3">
        <v>3379832</v>
      </c>
    </row>
    <row r="488" spans="17:45" x14ac:dyDescent="0.2">
      <c r="Q488" s="2">
        <v>79</v>
      </c>
      <c r="R488" s="1" t="s">
        <v>78</v>
      </c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>
        <v>3787302</v>
      </c>
      <c r="AE488" s="3">
        <v>3731097</v>
      </c>
      <c r="AF488" s="3">
        <v>3686142</v>
      </c>
      <c r="AG488" s="3">
        <v>3724610</v>
      </c>
      <c r="AH488" s="3">
        <v>3959790</v>
      </c>
      <c r="AI488" s="3">
        <v>4207513</v>
      </c>
      <c r="AJ488" s="3">
        <v>4510167</v>
      </c>
      <c r="AK488" s="3">
        <v>4820841</v>
      </c>
      <c r="AL488" s="3">
        <v>4982262</v>
      </c>
      <c r="AM488" s="3">
        <v>5288105</v>
      </c>
      <c r="AN488" s="3">
        <v>5443485</v>
      </c>
      <c r="AO488" s="3">
        <v>4943575</v>
      </c>
      <c r="AP488" s="3">
        <v>4714628</v>
      </c>
      <c r="AQ488" s="3">
        <v>4192462</v>
      </c>
      <c r="AR488" s="3">
        <v>4852371</v>
      </c>
      <c r="AS488" s="3">
        <v>4494391</v>
      </c>
    </row>
    <row r="489" spans="17:45" x14ac:dyDescent="0.2">
      <c r="Q489" s="2">
        <v>80</v>
      </c>
      <c r="R489" s="1" t="s">
        <v>79</v>
      </c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>
        <v>4704155</v>
      </c>
      <c r="AE489" s="3">
        <v>4808754</v>
      </c>
      <c r="AF489" s="3">
        <v>4984961</v>
      </c>
      <c r="AG489" s="3">
        <v>5201515</v>
      </c>
      <c r="AH489" s="3">
        <v>5728465</v>
      </c>
      <c r="AI489" s="3">
        <v>5677874</v>
      </c>
      <c r="AJ489" s="3">
        <v>6086216</v>
      </c>
      <c r="AK489" s="3">
        <v>6178034</v>
      </c>
      <c r="AL489" s="3">
        <v>5839409</v>
      </c>
      <c r="AM489" s="3">
        <v>5291282</v>
      </c>
      <c r="AN489" s="3">
        <v>4920903</v>
      </c>
      <c r="AO489" s="3">
        <v>4817089</v>
      </c>
      <c r="AP489" s="3">
        <v>4885388</v>
      </c>
      <c r="AQ489" s="3">
        <v>6497759</v>
      </c>
      <c r="AR489" s="3">
        <v>6234723</v>
      </c>
      <c r="AS489" s="3">
        <v>5374668</v>
      </c>
    </row>
    <row r="490" spans="17:45" x14ac:dyDescent="0.2">
      <c r="Q490" s="2">
        <v>81</v>
      </c>
      <c r="R490" s="1" t="s">
        <v>80</v>
      </c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>
        <v>2990076</v>
      </c>
      <c r="AE490" s="3">
        <v>3191112</v>
      </c>
      <c r="AF490" s="3">
        <v>2843763</v>
      </c>
      <c r="AG490" s="3">
        <v>2017624</v>
      </c>
      <c r="AH490" s="3">
        <v>2680263</v>
      </c>
      <c r="AI490" s="3">
        <v>2586952</v>
      </c>
      <c r="AJ490" s="3">
        <v>2555692</v>
      </c>
      <c r="AK490" s="3">
        <v>2828840</v>
      </c>
      <c r="AL490" s="3">
        <v>3216636</v>
      </c>
      <c r="AM490" s="3">
        <v>3272081</v>
      </c>
      <c r="AN490" s="3">
        <v>3608326</v>
      </c>
      <c r="AO490" s="3">
        <v>3720884</v>
      </c>
      <c r="AP490" s="3">
        <v>3655175</v>
      </c>
      <c r="AQ490" s="3">
        <v>3712215</v>
      </c>
      <c r="AR490" s="3">
        <v>3662880</v>
      </c>
      <c r="AS490" s="3">
        <v>3403547</v>
      </c>
    </row>
    <row r="491" spans="17:45" x14ac:dyDescent="0.2">
      <c r="Q491" s="2">
        <v>82</v>
      </c>
      <c r="R491" s="1" t="s">
        <v>81</v>
      </c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</row>
    <row r="492" spans="17:45" x14ac:dyDescent="0.2">
      <c r="Q492" s="2">
        <v>83</v>
      </c>
      <c r="R492" s="1" t="s">
        <v>82</v>
      </c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>
        <v>1473170</v>
      </c>
      <c r="AE492" s="3">
        <v>1693481</v>
      </c>
      <c r="AF492" s="3">
        <v>1331252</v>
      </c>
      <c r="AG492" s="3">
        <v>1808494</v>
      </c>
      <c r="AH492" s="3">
        <v>1792993</v>
      </c>
      <c r="AI492" s="3">
        <v>1777745</v>
      </c>
      <c r="AJ492" s="3">
        <v>2272492</v>
      </c>
      <c r="AK492" s="3">
        <v>2237866</v>
      </c>
      <c r="AL492" s="3">
        <v>2291196</v>
      </c>
      <c r="AM492" s="3">
        <v>1876991</v>
      </c>
      <c r="AN492" s="3">
        <v>2909140</v>
      </c>
      <c r="AO492" s="3">
        <v>2818310</v>
      </c>
      <c r="AP492" s="3">
        <v>2549363</v>
      </c>
      <c r="AQ492" s="3">
        <v>2550679</v>
      </c>
      <c r="AR492" s="3">
        <v>2033412</v>
      </c>
      <c r="AS492" s="3">
        <v>1747596</v>
      </c>
    </row>
    <row r="493" spans="17:45" x14ac:dyDescent="0.2">
      <c r="Q493" s="2">
        <v>84</v>
      </c>
      <c r="R493" s="1" t="s">
        <v>83</v>
      </c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>
        <v>2968997</v>
      </c>
      <c r="AE493" s="3">
        <v>3142567</v>
      </c>
      <c r="AF493" s="3">
        <v>2193264</v>
      </c>
      <c r="AG493" s="3">
        <v>1816992</v>
      </c>
      <c r="AH493" s="3">
        <v>1702556</v>
      </c>
      <c r="AI493" s="3">
        <v>2081366</v>
      </c>
      <c r="AJ493" s="3">
        <v>1854716</v>
      </c>
      <c r="AK493" s="3">
        <v>1820265</v>
      </c>
      <c r="AL493" s="3">
        <v>1887342</v>
      </c>
      <c r="AM493" s="3">
        <v>2037532</v>
      </c>
      <c r="AN493" s="3">
        <v>1710812</v>
      </c>
      <c r="AO493" s="3">
        <v>1790876</v>
      </c>
      <c r="AP493" s="3">
        <v>2060605</v>
      </c>
      <c r="AQ493" s="3">
        <v>2373865</v>
      </c>
      <c r="AR493" s="3">
        <v>2081112</v>
      </c>
      <c r="AS493" s="3">
        <v>2380869</v>
      </c>
    </row>
    <row r="494" spans="17:45" x14ac:dyDescent="0.2">
      <c r="Q494" s="2">
        <v>85</v>
      </c>
      <c r="R494" s="1" t="s">
        <v>84</v>
      </c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>
        <v>3787437</v>
      </c>
      <c r="AE494" s="3">
        <v>3661454</v>
      </c>
      <c r="AF494" s="3">
        <v>5122227</v>
      </c>
      <c r="AG494" s="3">
        <v>5080256</v>
      </c>
      <c r="AH494" s="3">
        <v>5622507</v>
      </c>
      <c r="AI494" s="3">
        <v>6485654</v>
      </c>
      <c r="AJ494" s="3">
        <v>6857140</v>
      </c>
      <c r="AK494" s="3">
        <v>8450604</v>
      </c>
      <c r="AL494" s="3">
        <v>9246138</v>
      </c>
      <c r="AM494" s="3">
        <v>8318934</v>
      </c>
      <c r="AN494" s="3">
        <v>7640483</v>
      </c>
      <c r="AO494" s="3">
        <v>7248770</v>
      </c>
      <c r="AP494" s="3">
        <v>7236832</v>
      </c>
      <c r="AQ494" s="3">
        <v>7159061</v>
      </c>
      <c r="AR494" s="3">
        <v>6810493</v>
      </c>
      <c r="AS494" s="3">
        <v>6932799</v>
      </c>
    </row>
    <row r="495" spans="17:45" x14ac:dyDescent="0.2">
      <c r="Q495" s="2">
        <v>86</v>
      </c>
      <c r="R495" s="1" t="s">
        <v>85</v>
      </c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>
        <v>3427223</v>
      </c>
      <c r="AE495" s="3">
        <v>4544896</v>
      </c>
      <c r="AF495" s="3">
        <v>3125051</v>
      </c>
      <c r="AG495" s="3">
        <v>3699064</v>
      </c>
      <c r="AH495" s="3">
        <v>4160455</v>
      </c>
      <c r="AI495" s="3">
        <v>5132372</v>
      </c>
      <c r="AJ495" s="3">
        <v>3944608</v>
      </c>
      <c r="AK495" s="3">
        <v>4167354</v>
      </c>
      <c r="AL495" s="3">
        <v>4105779</v>
      </c>
      <c r="AM495" s="3">
        <v>4473077</v>
      </c>
      <c r="AN495" s="3">
        <v>4540765</v>
      </c>
      <c r="AO495" s="3">
        <v>4467089</v>
      </c>
      <c r="AP495" s="3">
        <v>3512441</v>
      </c>
      <c r="AQ495" s="3">
        <v>3456979</v>
      </c>
      <c r="AR495" s="3">
        <v>3283108</v>
      </c>
      <c r="AS495" s="3">
        <v>3049600</v>
      </c>
    </row>
    <row r="496" spans="17:45" x14ac:dyDescent="0.2">
      <c r="Q496" s="2">
        <v>87</v>
      </c>
      <c r="R496" s="1" t="s">
        <v>86</v>
      </c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</row>
    <row r="497" spans="16:45" x14ac:dyDescent="0.2">
      <c r="Q497" s="2">
        <v>88</v>
      </c>
      <c r="R497" s="1" t="s">
        <v>87</v>
      </c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>
        <v>1546273</v>
      </c>
      <c r="AE497" s="3">
        <v>1458536</v>
      </c>
      <c r="AF497" s="3">
        <v>1561910</v>
      </c>
      <c r="AG497" s="3">
        <v>1696813</v>
      </c>
      <c r="AH497" s="3">
        <v>1942696</v>
      </c>
      <c r="AI497" s="3">
        <v>1951675</v>
      </c>
      <c r="AJ497" s="3">
        <v>2021312</v>
      </c>
      <c r="AK497" s="3">
        <v>1949720</v>
      </c>
      <c r="AL497" s="3">
        <v>1976755</v>
      </c>
      <c r="AM497" s="3">
        <v>2113839</v>
      </c>
      <c r="AN497" s="3">
        <v>2264196</v>
      </c>
      <c r="AO497" s="3">
        <v>2261589</v>
      </c>
      <c r="AP497" s="3">
        <v>2288345</v>
      </c>
      <c r="AQ497" s="3">
        <v>2192719</v>
      </c>
      <c r="AR497" s="3">
        <v>2082049</v>
      </c>
      <c r="AS497" s="3">
        <v>2025573</v>
      </c>
    </row>
    <row r="498" spans="16:45" x14ac:dyDescent="0.2">
      <c r="Q498" s="2">
        <v>89</v>
      </c>
      <c r="R498" s="1" t="s">
        <v>88</v>
      </c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>
        <v>1411417</v>
      </c>
      <c r="AE498" s="3">
        <v>1355970</v>
      </c>
      <c r="AF498" s="3">
        <v>2762021</v>
      </c>
      <c r="AG498" s="3">
        <v>3025577</v>
      </c>
      <c r="AH498" s="3">
        <v>3500033</v>
      </c>
      <c r="AI498" s="3">
        <v>3577104</v>
      </c>
      <c r="AJ498" s="3">
        <v>3553319</v>
      </c>
      <c r="AK498" s="3">
        <v>4006028</v>
      </c>
      <c r="AL498" s="3">
        <v>4155877</v>
      </c>
      <c r="AM498" s="3">
        <v>4224436</v>
      </c>
      <c r="AN498" s="3">
        <v>4484206</v>
      </c>
      <c r="AO498" s="3">
        <v>4680359</v>
      </c>
      <c r="AP498" s="3">
        <v>4903288</v>
      </c>
      <c r="AQ498" s="3">
        <v>4978671</v>
      </c>
      <c r="AR498" s="3">
        <v>4763174</v>
      </c>
      <c r="AS498" s="3">
        <v>4570465</v>
      </c>
    </row>
    <row r="499" spans="16:45" x14ac:dyDescent="0.2">
      <c r="Q499" s="2">
        <v>90</v>
      </c>
      <c r="R499" s="1" t="s">
        <v>89</v>
      </c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>
        <v>7677757</v>
      </c>
      <c r="AE499" s="3">
        <v>7272871</v>
      </c>
      <c r="AF499" s="3">
        <v>7676930</v>
      </c>
      <c r="AG499" s="3">
        <v>8005810</v>
      </c>
      <c r="AH499" s="3">
        <v>8593067</v>
      </c>
      <c r="AI499" s="3">
        <v>9428121</v>
      </c>
      <c r="AJ499" s="3">
        <v>10665207</v>
      </c>
      <c r="AK499" s="3">
        <v>10095923</v>
      </c>
      <c r="AL499" s="3">
        <v>10947725</v>
      </c>
      <c r="AM499" s="3">
        <v>11243382</v>
      </c>
      <c r="AN499" s="3">
        <v>13375070</v>
      </c>
      <c r="AO499" s="3">
        <v>14333858</v>
      </c>
      <c r="AP499" s="3">
        <v>14171970</v>
      </c>
      <c r="AQ499" s="3">
        <v>14543703</v>
      </c>
      <c r="AR499" s="3">
        <v>15269439</v>
      </c>
      <c r="AS499" s="3">
        <v>14856018</v>
      </c>
    </row>
    <row r="500" spans="16:45" x14ac:dyDescent="0.2">
      <c r="Q500" s="2">
        <v>91</v>
      </c>
      <c r="R500" s="1" t="s">
        <v>90</v>
      </c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>
        <v>1884073</v>
      </c>
      <c r="AE500" s="3">
        <v>1844224</v>
      </c>
      <c r="AF500" s="3">
        <v>1944187</v>
      </c>
      <c r="AG500" s="3">
        <v>1991969</v>
      </c>
      <c r="AH500" s="3">
        <v>2128886</v>
      </c>
      <c r="AI500" s="3">
        <v>2226046</v>
      </c>
      <c r="AJ500" s="3">
        <v>2364463</v>
      </c>
      <c r="AK500" s="3">
        <v>2395522</v>
      </c>
      <c r="AL500" s="3">
        <v>2354964</v>
      </c>
      <c r="AM500" s="3">
        <v>2431656</v>
      </c>
      <c r="AN500" s="3">
        <v>2636668</v>
      </c>
      <c r="AO500" s="3">
        <v>2950815</v>
      </c>
      <c r="AP500" s="3">
        <v>2700453</v>
      </c>
      <c r="AQ500" s="3">
        <v>2768314</v>
      </c>
      <c r="AR500" s="3">
        <v>2716827</v>
      </c>
      <c r="AS500" s="3">
        <v>5502802</v>
      </c>
    </row>
    <row r="501" spans="16:45" x14ac:dyDescent="0.2">
      <c r="Q501" s="2">
        <v>92</v>
      </c>
      <c r="R501" s="1" t="s">
        <v>91</v>
      </c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>
        <v>6419101</v>
      </c>
      <c r="AE501" s="3">
        <v>6153561</v>
      </c>
      <c r="AF501" s="3">
        <v>6602074</v>
      </c>
      <c r="AG501" s="3">
        <v>7660837</v>
      </c>
      <c r="AH501" s="3">
        <v>8223346</v>
      </c>
      <c r="AI501" s="3">
        <v>9047943</v>
      </c>
      <c r="AJ501" s="3">
        <v>9348676</v>
      </c>
      <c r="AK501" s="3">
        <v>10318578</v>
      </c>
      <c r="AL501" s="3">
        <v>11073511</v>
      </c>
      <c r="AM501" s="3">
        <v>12032459</v>
      </c>
      <c r="AN501" s="3">
        <v>12280593</v>
      </c>
      <c r="AO501" s="3">
        <v>12900033</v>
      </c>
      <c r="AP501" s="3">
        <v>13426373</v>
      </c>
      <c r="AQ501" s="3">
        <v>13375157</v>
      </c>
      <c r="AR501" s="3">
        <v>13228679</v>
      </c>
      <c r="AS501" s="3">
        <v>13268408</v>
      </c>
    </row>
    <row r="502" spans="16:45" x14ac:dyDescent="0.2">
      <c r="Q502" s="2">
        <v>93</v>
      </c>
      <c r="R502" s="1" t="s">
        <v>92</v>
      </c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>
        <v>424451</v>
      </c>
      <c r="AE502" s="3">
        <v>517630</v>
      </c>
      <c r="AF502" s="3">
        <v>529971</v>
      </c>
      <c r="AG502" s="3">
        <v>512219</v>
      </c>
      <c r="AH502" s="3">
        <v>568191</v>
      </c>
      <c r="AI502" s="3">
        <v>622331</v>
      </c>
      <c r="AJ502" s="3">
        <v>649583</v>
      </c>
      <c r="AK502" s="3">
        <v>488638</v>
      </c>
      <c r="AL502" s="3">
        <v>603219</v>
      </c>
      <c r="AM502" s="3">
        <v>703315</v>
      </c>
      <c r="AN502" s="3">
        <v>861934</v>
      </c>
      <c r="AO502" s="3">
        <v>900535</v>
      </c>
      <c r="AP502" s="3">
        <v>997784</v>
      </c>
      <c r="AQ502" s="3">
        <v>988843</v>
      </c>
      <c r="AR502" s="3">
        <v>916864</v>
      </c>
      <c r="AS502" s="3">
        <v>840998</v>
      </c>
    </row>
    <row r="503" spans="16:45" x14ac:dyDescent="0.2">
      <c r="Q503" s="2">
        <v>94</v>
      </c>
      <c r="R503" s="1" t="s">
        <v>93</v>
      </c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>
        <v>5533168</v>
      </c>
      <c r="AE503" s="3">
        <v>5687499</v>
      </c>
      <c r="AF503" s="3">
        <v>6282905</v>
      </c>
      <c r="AG503" s="3">
        <v>6682263</v>
      </c>
      <c r="AH503" s="3">
        <v>7395611</v>
      </c>
      <c r="AI503" s="3">
        <v>7634036</v>
      </c>
      <c r="AJ503" s="3">
        <v>7831548</v>
      </c>
      <c r="AK503" s="3">
        <v>7628759</v>
      </c>
      <c r="AL503" s="3">
        <v>6746635</v>
      </c>
      <c r="AM503" s="3">
        <v>6531430</v>
      </c>
      <c r="AN503" s="3">
        <v>6711656</v>
      </c>
      <c r="AO503" s="3">
        <v>7047020</v>
      </c>
      <c r="AP503" s="3">
        <v>7440417</v>
      </c>
      <c r="AQ503" s="3">
        <v>7502724</v>
      </c>
      <c r="AR503" s="3">
        <v>7290692</v>
      </c>
      <c r="AS503" s="3">
        <v>7165137</v>
      </c>
    </row>
    <row r="504" spans="16:45" x14ac:dyDescent="0.2">
      <c r="Q504" s="2">
        <v>95</v>
      </c>
      <c r="R504" s="1" t="s">
        <v>94</v>
      </c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>
        <v>2173872</v>
      </c>
      <c r="AE504" s="3">
        <v>2116285</v>
      </c>
      <c r="AF504" s="3">
        <v>2104910</v>
      </c>
      <c r="AG504" s="3">
        <v>2159278</v>
      </c>
      <c r="AH504" s="3">
        <v>2380021</v>
      </c>
      <c r="AI504" s="3">
        <v>2396613</v>
      </c>
      <c r="AJ504" s="3">
        <v>2479316</v>
      </c>
      <c r="AK504" s="3">
        <v>2603357</v>
      </c>
      <c r="AL504" s="3">
        <v>2436477</v>
      </c>
      <c r="AM504" s="3">
        <v>2566440</v>
      </c>
      <c r="AN504" s="3">
        <v>2714337</v>
      </c>
      <c r="AO504" s="3">
        <v>2678510</v>
      </c>
      <c r="AP504" s="3">
        <v>2441197</v>
      </c>
      <c r="AQ504" s="3">
        <v>2312457</v>
      </c>
      <c r="AR504" s="3">
        <v>2178858</v>
      </c>
      <c r="AS504" s="3">
        <v>1899917</v>
      </c>
    </row>
    <row r="505" spans="16:45" x14ac:dyDescent="0.2">
      <c r="Q505" s="2">
        <v>96</v>
      </c>
      <c r="R505" s="1" t="s">
        <v>95</v>
      </c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>
        <v>5342687</v>
      </c>
      <c r="AE505" s="3">
        <v>5588122</v>
      </c>
      <c r="AF505" s="3">
        <v>5716583</v>
      </c>
      <c r="AG505" s="3">
        <v>5847503</v>
      </c>
      <c r="AH505" s="3">
        <v>6337764</v>
      </c>
      <c r="AI505" s="3">
        <v>6666523</v>
      </c>
      <c r="AJ505" s="3">
        <v>7862183</v>
      </c>
      <c r="AK505" s="3">
        <v>7867601</v>
      </c>
      <c r="AL505" s="3">
        <v>9343526</v>
      </c>
      <c r="AM505" s="3">
        <v>10151749</v>
      </c>
      <c r="AN505" s="3">
        <v>10314643</v>
      </c>
      <c r="AO505" s="3">
        <v>10364381</v>
      </c>
      <c r="AP505" s="3">
        <v>9850615</v>
      </c>
      <c r="AQ505" s="3">
        <v>9222045</v>
      </c>
      <c r="AR505" s="3">
        <v>8735265</v>
      </c>
      <c r="AS505" s="3">
        <v>9553029</v>
      </c>
    </row>
    <row r="506" spans="16:45" x14ac:dyDescent="0.2">
      <c r="Q506" s="2">
        <v>97</v>
      </c>
      <c r="R506" s="1" t="s">
        <v>96</v>
      </c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>
        <v>703764</v>
      </c>
      <c r="AE506" s="3">
        <v>857042</v>
      </c>
      <c r="AF506" s="3">
        <v>887281</v>
      </c>
      <c r="AG506" s="3">
        <v>932007</v>
      </c>
      <c r="AH506" s="3">
        <v>1123948</v>
      </c>
      <c r="AI506" s="3">
        <v>997958</v>
      </c>
      <c r="AJ506" s="3">
        <v>907684</v>
      </c>
      <c r="AK506" s="3">
        <v>952229</v>
      </c>
      <c r="AL506" s="3">
        <v>1055130</v>
      </c>
      <c r="AM506" s="3">
        <v>1132028</v>
      </c>
      <c r="AN506" s="3">
        <v>1199279</v>
      </c>
      <c r="AO506" s="3">
        <v>1266978</v>
      </c>
      <c r="AP506" s="3">
        <v>1382293</v>
      </c>
      <c r="AQ506" s="3">
        <v>1370716</v>
      </c>
      <c r="AR506" s="3">
        <v>1367365</v>
      </c>
      <c r="AS506" s="3">
        <v>1362519</v>
      </c>
    </row>
    <row r="507" spans="16:45" x14ac:dyDescent="0.2">
      <c r="Q507" s="2">
        <v>98</v>
      </c>
      <c r="R507" s="1" t="s">
        <v>97</v>
      </c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>
        <v>649706</v>
      </c>
      <c r="AE507" s="3">
        <v>610126</v>
      </c>
      <c r="AF507" s="3">
        <v>735568</v>
      </c>
      <c r="AG507" s="3">
        <v>677709</v>
      </c>
      <c r="AH507" s="3">
        <v>623681</v>
      </c>
      <c r="AI507" s="3">
        <v>584646</v>
      </c>
      <c r="AJ507" s="3">
        <v>692059</v>
      </c>
      <c r="AK507" s="3">
        <v>668969</v>
      </c>
      <c r="AL507" s="3">
        <v>699381</v>
      </c>
      <c r="AM507" s="3">
        <v>567653</v>
      </c>
      <c r="AN507" s="3">
        <v>709091</v>
      </c>
      <c r="AO507" s="3">
        <v>707539</v>
      </c>
      <c r="AP507" s="3">
        <v>785220</v>
      </c>
      <c r="AQ507" s="3">
        <v>700831</v>
      </c>
      <c r="AR507" s="3">
        <v>727093</v>
      </c>
      <c r="AS507" s="3">
        <v>712789</v>
      </c>
    </row>
    <row r="508" spans="16:45" x14ac:dyDescent="0.2">
      <c r="Q508" s="2">
        <v>99</v>
      </c>
      <c r="R508" s="1" t="s">
        <v>98</v>
      </c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>
        <v>1401171</v>
      </c>
      <c r="AE508" s="3">
        <v>1432044</v>
      </c>
      <c r="AF508" s="3">
        <v>1406708</v>
      </c>
      <c r="AG508" s="3">
        <v>1532655</v>
      </c>
      <c r="AH508" s="3">
        <v>1609183</v>
      </c>
      <c r="AI508" s="3">
        <v>1824743</v>
      </c>
      <c r="AJ508" s="3">
        <v>1936093</v>
      </c>
      <c r="AK508" s="3">
        <v>1984004</v>
      </c>
      <c r="AL508" s="3">
        <v>1930465</v>
      </c>
      <c r="AM508" s="3">
        <v>2042226</v>
      </c>
      <c r="AN508" s="3">
        <v>2305877</v>
      </c>
      <c r="AO508" s="3">
        <v>2458693</v>
      </c>
      <c r="AP508" s="3">
        <v>2622182</v>
      </c>
      <c r="AQ508" s="3">
        <v>3128523</v>
      </c>
      <c r="AR508" s="3">
        <v>3103244</v>
      </c>
      <c r="AS508" s="3">
        <v>3179036</v>
      </c>
    </row>
    <row r="509" spans="16:45" x14ac:dyDescent="0.2">
      <c r="Q509" s="2">
        <v>100</v>
      </c>
      <c r="R509" s="1" t="s">
        <v>99</v>
      </c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>
        <v>2826890</v>
      </c>
      <c r="AE509" s="3">
        <v>2787280</v>
      </c>
      <c r="AF509" s="3">
        <v>3004681</v>
      </c>
      <c r="AG509" s="3">
        <v>3180008</v>
      </c>
      <c r="AH509" s="3">
        <v>3390469</v>
      </c>
      <c r="AI509" s="3">
        <v>3474787</v>
      </c>
      <c r="AJ509" s="3">
        <v>4022651</v>
      </c>
      <c r="AK509" s="3">
        <v>3933376</v>
      </c>
      <c r="AL509" s="3">
        <v>4034531</v>
      </c>
      <c r="AM509" s="3">
        <v>4107700</v>
      </c>
      <c r="AN509" s="3">
        <v>4218794</v>
      </c>
      <c r="AO509" s="3">
        <v>4405584</v>
      </c>
      <c r="AP509" s="3">
        <v>4573062</v>
      </c>
      <c r="AQ509" s="3">
        <v>4580290</v>
      </c>
      <c r="AR509" s="3">
        <v>5031949</v>
      </c>
      <c r="AS509" s="3">
        <v>5099118</v>
      </c>
    </row>
    <row r="510" spans="16:45" x14ac:dyDescent="0.2">
      <c r="Q510" s="1">
        <v>110</v>
      </c>
      <c r="R510" s="1" t="s">
        <v>318</v>
      </c>
      <c r="S510" s="7"/>
      <c r="T510" s="7"/>
      <c r="U510" s="3"/>
      <c r="V510" s="3"/>
      <c r="W510" s="3"/>
      <c r="X510" s="3"/>
      <c r="Y510" s="3"/>
      <c r="Z510" s="3"/>
      <c r="AA510" s="3"/>
      <c r="AB510" s="3"/>
      <c r="AC510" s="3"/>
      <c r="AD510" s="3">
        <v>3828660</v>
      </c>
      <c r="AE510" s="3">
        <v>6869422</v>
      </c>
      <c r="AF510" s="3">
        <v>3581023</v>
      </c>
      <c r="AG510" s="3">
        <v>8789535</v>
      </c>
      <c r="AH510" s="3">
        <v>9852255</v>
      </c>
      <c r="AI510" s="3">
        <v>11020364</v>
      </c>
      <c r="AJ510" s="3">
        <v>11888222</v>
      </c>
      <c r="AK510" s="3">
        <v>12726675</v>
      </c>
      <c r="AL510" s="3">
        <v>12373749</v>
      </c>
      <c r="AM510" s="3">
        <v>12787073</v>
      </c>
      <c r="AN510" s="3">
        <v>13305937</v>
      </c>
      <c r="AO510" s="3">
        <v>14614158</v>
      </c>
      <c r="AP510" s="3">
        <v>14427875</v>
      </c>
      <c r="AQ510" s="3">
        <v>15619627</v>
      </c>
      <c r="AR510" s="3">
        <v>13887931</v>
      </c>
      <c r="AS510" s="3">
        <v>13258768</v>
      </c>
    </row>
    <row r="511" spans="16:45" x14ac:dyDescent="0.2">
      <c r="Q511" s="1" t="s">
        <v>131</v>
      </c>
      <c r="R511" s="1">
        <v>1990</v>
      </c>
      <c r="S511" s="1">
        <v>1991</v>
      </c>
      <c r="T511" s="1">
        <v>1992</v>
      </c>
      <c r="U511" s="1">
        <v>1993</v>
      </c>
      <c r="V511" s="1">
        <v>1994</v>
      </c>
      <c r="W511" s="1">
        <v>1995</v>
      </c>
      <c r="X511" s="1">
        <v>1996</v>
      </c>
      <c r="Y511" s="1">
        <v>1997</v>
      </c>
      <c r="Z511" s="1">
        <v>1998</v>
      </c>
      <c r="AA511" s="1">
        <v>1999</v>
      </c>
      <c r="AB511" s="1">
        <v>2000</v>
      </c>
      <c r="AC511" s="1">
        <v>2001</v>
      </c>
      <c r="AD511" s="1">
        <v>2002</v>
      </c>
      <c r="AE511" s="1">
        <v>2003</v>
      </c>
      <c r="AF511" s="1">
        <v>2004</v>
      </c>
      <c r="AG511" s="1">
        <v>2005</v>
      </c>
      <c r="AH511" s="1">
        <v>2006</v>
      </c>
      <c r="AI511" s="1">
        <v>2007</v>
      </c>
      <c r="AJ511" s="1">
        <v>2008</v>
      </c>
      <c r="AK511" s="1">
        <v>2009</v>
      </c>
      <c r="AL511" s="1">
        <v>2010</v>
      </c>
      <c r="AM511" s="1">
        <v>2011</v>
      </c>
      <c r="AN511" s="1">
        <v>2012</v>
      </c>
      <c r="AO511" s="1">
        <v>2013</v>
      </c>
      <c r="AP511" s="1">
        <v>2014</v>
      </c>
      <c r="AQ511" s="1">
        <v>2015</v>
      </c>
      <c r="AR511" s="1">
        <v>2016</v>
      </c>
      <c r="AS511" s="1">
        <v>2017</v>
      </c>
    </row>
    <row r="512" spans="16:45" x14ac:dyDescent="0.2">
      <c r="P512" s="1" t="s">
        <v>0</v>
      </c>
      <c r="Q512" s="2">
        <v>1</v>
      </c>
      <c r="R512" s="3">
        <v>16044012</v>
      </c>
      <c r="S512" s="3">
        <f>$R512*(($AB512/$R512)^((S$511-1990)/10))</f>
        <v>16211505.255041584</v>
      </c>
      <c r="T512" s="3">
        <f t="shared" ref="T512:AA527" si="0">$R512*(($AB512/$R512)^((T$511-1990)/10))</f>
        <v>16380747.074624533</v>
      </c>
      <c r="U512" s="3">
        <f t="shared" si="0"/>
        <v>16551755.713083655</v>
      </c>
      <c r="V512" s="3">
        <f t="shared" si="0"/>
        <v>16724549.615321916</v>
      </c>
      <c r="W512" s="3">
        <f t="shared" si="0"/>
        <v>16899147.418799922</v>
      </c>
      <c r="X512" s="3">
        <f t="shared" si="0"/>
        <v>17075567.955546115</v>
      </c>
      <c r="Y512" s="3">
        <f t="shared" si="0"/>
        <v>17253830.254188012</v>
      </c>
      <c r="Z512" s="3">
        <f t="shared" si="0"/>
        <v>17433953.542004611</v>
      </c>
      <c r="AA512" s="3">
        <f t="shared" si="0"/>
        <v>17615957.247000225</v>
      </c>
      <c r="AB512" s="3">
        <v>17799861</v>
      </c>
      <c r="AC512" s="3">
        <f t="shared" ref="AC512:AC552" si="1">$AB512*(($AL512/$AB512)^((AC$511-2000)/10))</f>
        <v>17854250.406167988</v>
      </c>
      <c r="AD512" s="3">
        <f t="shared" ref="AD512:AK527" si="2">$AB512*(($AL512/$AB512)^((AD$511-2000)/10))</f>
        <v>17908806.005066544</v>
      </c>
      <c r="AE512" s="3">
        <f t="shared" si="2"/>
        <v>17963528.304515578</v>
      </c>
      <c r="AF512" s="3">
        <f t="shared" si="2"/>
        <v>18018417.813886717</v>
      </c>
      <c r="AG512" s="3">
        <f t="shared" si="2"/>
        <v>18073475.044108007</v>
      </c>
      <c r="AH512" s="3">
        <f t="shared" si="2"/>
        <v>18128700.507668704</v>
      </c>
      <c r="AI512" s="3">
        <f t="shared" si="2"/>
        <v>18184094.718624029</v>
      </c>
      <c r="AJ512" s="3">
        <f t="shared" si="2"/>
        <v>18239658.192599941</v>
      </c>
      <c r="AK512" s="3">
        <f t="shared" si="2"/>
        <v>18295391.446797967</v>
      </c>
      <c r="AL512" s="3">
        <v>18351295</v>
      </c>
      <c r="AM512" s="3">
        <f t="shared" ref="AM512:AM575" si="3">SQRT(AN512/AL512)*AL512</f>
        <v>18484032.445880145</v>
      </c>
      <c r="AN512" s="3">
        <v>18617730</v>
      </c>
      <c r="AO512" s="3">
        <v>18738317</v>
      </c>
      <c r="AP512" s="3">
        <v>18869669</v>
      </c>
      <c r="AQ512" s="3">
        <v>18972363</v>
      </c>
      <c r="AR512" s="3">
        <v>18954313</v>
      </c>
      <c r="AS512" s="3">
        <v>19094455</v>
      </c>
    </row>
    <row r="513" spans="16:45" x14ac:dyDescent="0.2">
      <c r="P513" s="1" t="s">
        <v>1</v>
      </c>
      <c r="Q513" s="2">
        <v>2</v>
      </c>
      <c r="R513" s="3">
        <v>11402946</v>
      </c>
      <c r="S513" s="3">
        <f t="shared" ref="S513:AA544" si="4">$R513*(($AB513/$R513)^((S$511-1990)/10))</f>
        <v>11491725.687331676</v>
      </c>
      <c r="T513" s="3">
        <f t="shared" si="0"/>
        <v>11581196.584889442</v>
      </c>
      <c r="U513" s="3">
        <f t="shared" si="0"/>
        <v>11671364.074214846</v>
      </c>
      <c r="V513" s="3">
        <f t="shared" si="0"/>
        <v>11762233.578748409</v>
      </c>
      <c r="W513" s="3">
        <f t="shared" si="0"/>
        <v>11853810.564155815</v>
      </c>
      <c r="X513" s="3">
        <f t="shared" si="0"/>
        <v>11946100.538656674</v>
      </c>
      <c r="Y513" s="3">
        <f t="shared" si="0"/>
        <v>12039109.053355834</v>
      </c>
      <c r="Z513" s="3">
        <f t="shared" si="0"/>
        <v>12132841.702577263</v>
      </c>
      <c r="AA513" s="3">
        <f t="shared" si="0"/>
        <v>12227304.124200547</v>
      </c>
      <c r="AB513" s="3">
        <v>12322502</v>
      </c>
      <c r="AC513" s="3">
        <f t="shared" si="1"/>
        <v>12363111.924981484</v>
      </c>
      <c r="AD513" s="3">
        <f t="shared" si="2"/>
        <v>12403855.683660619</v>
      </c>
      <c r="AE513" s="3">
        <f t="shared" si="2"/>
        <v>12444733.717098523</v>
      </c>
      <c r="AF513" s="3">
        <f t="shared" si="2"/>
        <v>12485746.467809854</v>
      </c>
      <c r="AG513" s="3">
        <f t="shared" si="2"/>
        <v>12526894.379767638</v>
      </c>
      <c r="AH513" s="3">
        <f t="shared" si="2"/>
        <v>12568177.898408033</v>
      </c>
      <c r="AI513" s="3">
        <f t="shared" si="2"/>
        <v>12609597.470635191</v>
      </c>
      <c r="AJ513" s="3">
        <f t="shared" si="2"/>
        <v>12651153.544826064</v>
      </c>
      <c r="AK513" s="3">
        <f t="shared" si="2"/>
        <v>12692846.570835281</v>
      </c>
      <c r="AL513" s="3">
        <v>12734677</v>
      </c>
      <c r="AM513" s="3">
        <f t="shared" si="3"/>
        <v>12548719.279110877</v>
      </c>
      <c r="AN513" s="3">
        <v>12365477</v>
      </c>
      <c r="AO513" s="3">
        <v>12445632</v>
      </c>
      <c r="AP513" s="3">
        <v>12568101</v>
      </c>
      <c r="AQ513" s="3">
        <v>12638616</v>
      </c>
      <c r="AR513" s="3">
        <v>12615510</v>
      </c>
      <c r="AS513" s="3">
        <v>12670761</v>
      </c>
    </row>
    <row r="514" spans="16:45" x14ac:dyDescent="0.2">
      <c r="P514" s="1" t="s">
        <v>2</v>
      </c>
      <c r="Q514" s="2">
        <v>3</v>
      </c>
      <c r="R514" s="3">
        <v>6792087</v>
      </c>
      <c r="S514" s="3">
        <f t="shared" si="4"/>
        <v>6930300.4510010434</v>
      </c>
      <c r="T514" s="3">
        <f t="shared" si="0"/>
        <v>7071326.4334136546</v>
      </c>
      <c r="U514" s="3">
        <f t="shared" si="0"/>
        <v>7215222.1799665187</v>
      </c>
      <c r="V514" s="3">
        <f t="shared" si="0"/>
        <v>7362046.0880278312</v>
      </c>
      <c r="W514" s="3">
        <f t="shared" si="0"/>
        <v>7511857.7433047807</v>
      </c>
      <c r="X514" s="3">
        <f t="shared" si="0"/>
        <v>7664717.9440252744</v>
      </c>
      <c r="Y514" s="3">
        <f t="shared" si="0"/>
        <v>7820688.7256117519</v>
      </c>
      <c r="Z514" s="3">
        <f t="shared" si="0"/>
        <v>7979833.3858570866</v>
      </c>
      <c r="AA514" s="3">
        <f t="shared" si="0"/>
        <v>8142216.510612797</v>
      </c>
      <c r="AB514" s="3">
        <v>8307904</v>
      </c>
      <c r="AC514" s="3">
        <f t="shared" si="1"/>
        <v>8337456.8215787467</v>
      </c>
      <c r="AD514" s="3">
        <f t="shared" si="2"/>
        <v>8367114.7682604389</v>
      </c>
      <c r="AE514" s="3">
        <f t="shared" si="2"/>
        <v>8396878.2139954027</v>
      </c>
      <c r="AF514" s="3">
        <f t="shared" si="2"/>
        <v>8426747.5340641793</v>
      </c>
      <c r="AG514" s="3">
        <f t="shared" si="2"/>
        <v>8456723.1050822511</v>
      </c>
      <c r="AH514" s="3">
        <f t="shared" si="2"/>
        <v>8486805.3050048016</v>
      </c>
      <c r="AI514" s="3">
        <f t="shared" si="2"/>
        <v>8516994.5131314676</v>
      </c>
      <c r="AJ514" s="3">
        <f t="shared" si="2"/>
        <v>8547291.1101111323</v>
      </c>
      <c r="AK514" s="3">
        <f t="shared" si="2"/>
        <v>8577695.4779467154</v>
      </c>
      <c r="AL514" s="3">
        <v>8608208</v>
      </c>
      <c r="AM514" s="3">
        <f t="shared" si="3"/>
        <v>8637259.4776973091</v>
      </c>
      <c r="AN514" s="3">
        <v>8666409</v>
      </c>
      <c r="AO514" s="3">
        <v>8686538</v>
      </c>
      <c r="AP514" s="3">
        <v>8690119</v>
      </c>
      <c r="AQ514" s="3">
        <v>8692894</v>
      </c>
      <c r="AR514" s="3">
        <v>8660237</v>
      </c>
      <c r="AS514" s="3">
        <v>8667303</v>
      </c>
    </row>
    <row r="515" spans="16:45" x14ac:dyDescent="0.2">
      <c r="P515" s="1" t="s">
        <v>3</v>
      </c>
      <c r="Q515" s="2">
        <v>4</v>
      </c>
      <c r="R515" s="3">
        <v>3947831</v>
      </c>
      <c r="S515" s="3">
        <f t="shared" si="4"/>
        <v>4035624.015266296</v>
      </c>
      <c r="T515" s="3">
        <f t="shared" si="0"/>
        <v>4125369.3971687392</v>
      </c>
      <c r="U515" s="3">
        <f t="shared" si="0"/>
        <v>4217110.5630050544</v>
      </c>
      <c r="V515" s="3">
        <f t="shared" si="0"/>
        <v>4310891.8955994751</v>
      </c>
      <c r="W515" s="3">
        <f t="shared" si="0"/>
        <v>4406758.7647744007</v>
      </c>
      <c r="X515" s="3">
        <f t="shared" si="0"/>
        <v>4504757.549299554</v>
      </c>
      <c r="Y515" s="3">
        <f t="shared" si="0"/>
        <v>4604935.6593292439</v>
      </c>
      <c r="Z515" s="3">
        <f t="shared" si="0"/>
        <v>4707341.559338592</v>
      </c>
      <c r="AA515" s="3">
        <f t="shared" si="0"/>
        <v>4812024.7915698308</v>
      </c>
      <c r="AB515" s="3">
        <v>4919036</v>
      </c>
      <c r="AC515" s="3">
        <f t="shared" si="1"/>
        <v>4974472.6904795272</v>
      </c>
      <c r="AD515" s="3">
        <f t="shared" si="2"/>
        <v>5030534.1429350451</v>
      </c>
      <c r="AE515" s="3">
        <f t="shared" si="2"/>
        <v>5087227.398326667</v>
      </c>
      <c r="AF515" s="3">
        <f t="shared" si="2"/>
        <v>5144559.5769649213</v>
      </c>
      <c r="AG515" s="3">
        <f t="shared" si="2"/>
        <v>5202537.8794050124</v>
      </c>
      <c r="AH515" s="3">
        <f t="shared" si="2"/>
        <v>5261169.5873511611</v>
      </c>
      <c r="AI515" s="3">
        <f t="shared" si="2"/>
        <v>5320462.0645711459</v>
      </c>
      <c r="AJ515" s="3">
        <f t="shared" si="2"/>
        <v>5380422.7578211445</v>
      </c>
      <c r="AK515" s="3">
        <f t="shared" si="2"/>
        <v>5441059.1977809938</v>
      </c>
      <c r="AL515" s="3">
        <v>5502379</v>
      </c>
      <c r="AM515" s="3">
        <f t="shared" si="3"/>
        <v>5601404.9188330425</v>
      </c>
      <c r="AN515" s="3">
        <v>5702213</v>
      </c>
      <c r="AO515" s="3">
        <v>5763213</v>
      </c>
      <c r="AP515" s="3">
        <v>5868457</v>
      </c>
      <c r="AQ515" s="3">
        <v>5949146</v>
      </c>
      <c r="AR515" s="3">
        <v>5992775</v>
      </c>
      <c r="AS515" s="3">
        <v>6085386</v>
      </c>
    </row>
    <row r="516" spans="16:45" x14ac:dyDescent="0.2">
      <c r="P516" s="1" t="s">
        <v>4</v>
      </c>
      <c r="Q516" s="2">
        <v>5</v>
      </c>
      <c r="R516" s="3">
        <v>4222211</v>
      </c>
      <c r="S516" s="3">
        <f t="shared" si="4"/>
        <v>4306841.558479392</v>
      </c>
      <c r="T516" s="3">
        <f t="shared" si="0"/>
        <v>4393168.4631216191</v>
      </c>
      <c r="U516" s="3">
        <f t="shared" si="0"/>
        <v>4481225.71571464</v>
      </c>
      <c r="V516" s="3">
        <f t="shared" si="0"/>
        <v>4571047.9995827703</v>
      </c>
      <c r="W516" s="3">
        <f t="shared" si="0"/>
        <v>4662670.6932474868</v>
      </c>
      <c r="X516" s="3">
        <f t="shared" si="0"/>
        <v>4756129.8843620531</v>
      </c>
      <c r="Y516" s="3">
        <f t="shared" si="0"/>
        <v>4851462.3839254538</v>
      </c>
      <c r="Z516" s="3">
        <f t="shared" si="0"/>
        <v>4948705.7407812281</v>
      </c>
      <c r="AA516" s="3">
        <f t="shared" si="0"/>
        <v>5047898.2564069238</v>
      </c>
      <c r="AB516" s="3">
        <v>5149079</v>
      </c>
      <c r="AC516" s="3">
        <f t="shared" si="1"/>
        <v>5177605.9853202319</v>
      </c>
      <c r="AD516" s="3">
        <f t="shared" si="2"/>
        <v>5206291.016165005</v>
      </c>
      <c r="AE516" s="3">
        <f t="shared" si="2"/>
        <v>5235134.9681399092</v>
      </c>
      <c r="AF516" s="3">
        <f t="shared" si="2"/>
        <v>5264138.7217015782</v>
      </c>
      <c r="AG516" s="3">
        <f t="shared" si="2"/>
        <v>5293303.1621845532</v>
      </c>
      <c r="AH516" s="3">
        <f t="shared" si="2"/>
        <v>5322629.1798283253</v>
      </c>
      <c r="AI516" s="3">
        <f t="shared" si="2"/>
        <v>5352117.669804493</v>
      </c>
      <c r="AJ516" s="3">
        <f t="shared" si="2"/>
        <v>5381769.5322441002</v>
      </c>
      <c r="AK516" s="3">
        <f t="shared" si="2"/>
        <v>5411585.6722651003</v>
      </c>
      <c r="AL516" s="3">
        <v>5441567</v>
      </c>
      <c r="AM516" s="3">
        <f t="shared" si="3"/>
        <v>5459719.721836552</v>
      </c>
      <c r="AN516" s="3">
        <v>5477933</v>
      </c>
      <c r="AO516" s="3">
        <v>5512166</v>
      </c>
      <c r="AP516" s="3">
        <v>5507397</v>
      </c>
      <c r="AQ516" s="3">
        <v>5527247</v>
      </c>
      <c r="AR516" s="3">
        <v>5555493</v>
      </c>
      <c r="AS516" s="3">
        <v>5555361</v>
      </c>
    </row>
    <row r="517" spans="16:45" x14ac:dyDescent="0.2">
      <c r="P517" s="1" t="s">
        <v>5</v>
      </c>
      <c r="Q517" s="2">
        <v>6</v>
      </c>
      <c r="R517" s="3">
        <v>3198259</v>
      </c>
      <c r="S517" s="3">
        <f t="shared" si="4"/>
        <v>3282325.3375644446</v>
      </c>
      <c r="T517" s="3">
        <f t="shared" si="0"/>
        <v>3368601.3614336872</v>
      </c>
      <c r="U517" s="3">
        <f t="shared" si="0"/>
        <v>3457145.1532811676</v>
      </c>
      <c r="V517" s="3">
        <f t="shared" si="0"/>
        <v>3548016.3214589218</v>
      </c>
      <c r="W517" s="3">
        <f t="shared" si="0"/>
        <v>3641276.0411263797</v>
      </c>
      <c r="X517" s="3">
        <f t="shared" si="0"/>
        <v>3736987.0954339425</v>
      </c>
      <c r="Y517" s="3">
        <f t="shared" si="0"/>
        <v>3835213.9177890816</v>
      </c>
      <c r="Z517" s="3">
        <f t="shared" si="0"/>
        <v>3936022.6352333878</v>
      </c>
      <c r="AA517" s="3">
        <f t="shared" si="0"/>
        <v>4039481.1129598082</v>
      </c>
      <c r="AB517" s="3">
        <v>4145659</v>
      </c>
      <c r="AC517" s="3">
        <f t="shared" si="1"/>
        <v>4234257.451558901</v>
      </c>
      <c r="AD517" s="3">
        <f t="shared" si="2"/>
        <v>4324749.3742447412</v>
      </c>
      <c r="AE517" s="3">
        <f t="shared" si="2"/>
        <v>4417175.2341474527</v>
      </c>
      <c r="AF517" s="3">
        <f t="shared" si="2"/>
        <v>4511576.362173127</v>
      </c>
      <c r="AG517" s="3">
        <f t="shared" si="2"/>
        <v>4607994.972526337</v>
      </c>
      <c r="AH517" s="3">
        <f t="shared" si="2"/>
        <v>4706474.1815874381</v>
      </c>
      <c r="AI517" s="3">
        <f t="shared" si="2"/>
        <v>4807058.0271933107</v>
      </c>
      <c r="AJ517" s="3">
        <f t="shared" si="2"/>
        <v>4909791.4883301556</v>
      </c>
      <c r="AK517" s="3">
        <f t="shared" si="2"/>
        <v>5014720.5052471589</v>
      </c>
      <c r="AL517" s="3">
        <v>5121892</v>
      </c>
      <c r="AM517" s="3">
        <f t="shared" si="3"/>
        <v>5228161.5540562626</v>
      </c>
      <c r="AN517" s="3">
        <v>5336636</v>
      </c>
      <c r="AO517" s="3">
        <v>5414518</v>
      </c>
      <c r="AP517" s="3">
        <v>5535390</v>
      </c>
      <c r="AQ517" s="3">
        <v>5638941</v>
      </c>
      <c r="AR517" s="3">
        <v>5690531</v>
      </c>
      <c r="AS517" s="3">
        <v>5807934</v>
      </c>
    </row>
    <row r="518" spans="16:45" x14ac:dyDescent="0.2">
      <c r="P518" s="1" t="s">
        <v>6</v>
      </c>
      <c r="Q518" s="2">
        <v>7</v>
      </c>
      <c r="R518" s="3">
        <v>2901851</v>
      </c>
      <c r="S518" s="3">
        <f t="shared" si="4"/>
        <v>2982925.7961610043</v>
      </c>
      <c r="T518" s="3">
        <f t="shared" si="0"/>
        <v>3066265.7405231223</v>
      </c>
      <c r="U518" s="3">
        <f t="shared" si="0"/>
        <v>3151934.1190471691</v>
      </c>
      <c r="V518" s="3">
        <f t="shared" si="0"/>
        <v>3239995.9858400072</v>
      </c>
      <c r="W518" s="3">
        <f t="shared" si="0"/>
        <v>3330518.2125547668</v>
      </c>
      <c r="X518" s="3">
        <f t="shared" si="0"/>
        <v>3423569.5391712575</v>
      </c>
      <c r="Y518" s="3">
        <f t="shared" si="0"/>
        <v>3519220.6261951379</v>
      </c>
      <c r="Z518" s="3">
        <f t="shared" si="0"/>
        <v>3617544.108315472</v>
      </c>
      <c r="AA518" s="3">
        <f t="shared" si="0"/>
        <v>3718614.6495614285</v>
      </c>
      <c r="AB518" s="3">
        <v>3822509</v>
      </c>
      <c r="AC518" s="3">
        <f t="shared" si="1"/>
        <v>3922152.0635738494</v>
      </c>
      <c r="AD518" s="3">
        <f t="shared" si="2"/>
        <v>4024392.5677602342</v>
      </c>
      <c r="AE518" s="3">
        <f t="shared" si="2"/>
        <v>4129298.2212133622</v>
      </c>
      <c r="AF518" s="3">
        <f t="shared" si="2"/>
        <v>4236938.4975794209</v>
      </c>
      <c r="AG518" s="3">
        <f t="shared" si="2"/>
        <v>4347384.6815054221</v>
      </c>
      <c r="AH518" s="3">
        <f t="shared" si="2"/>
        <v>4460709.9158473751</v>
      </c>
      <c r="AI518" s="3">
        <f t="shared" si="2"/>
        <v>4576989.2501090551</v>
      </c>
      <c r="AJ518" s="3">
        <f t="shared" si="2"/>
        <v>4696299.690143452</v>
      </c>
      <c r="AK518" s="3">
        <f t="shared" si="2"/>
        <v>4818720.249149804</v>
      </c>
      <c r="AL518" s="3">
        <v>4944332</v>
      </c>
      <c r="AM518" s="3">
        <f t="shared" si="3"/>
        <v>5051623.3949767081</v>
      </c>
      <c r="AN518" s="3">
        <v>5161243</v>
      </c>
      <c r="AO518" s="3">
        <v>5269941</v>
      </c>
      <c r="AP518" s="3">
        <v>5396566</v>
      </c>
      <c r="AQ518" s="3">
        <v>5528835</v>
      </c>
      <c r="AR518" s="3">
        <v>5607133</v>
      </c>
      <c r="AS518" s="3">
        <v>5665604</v>
      </c>
    </row>
    <row r="519" spans="16:45" x14ac:dyDescent="0.2">
      <c r="P519" s="1" t="s">
        <v>7</v>
      </c>
      <c r="Q519" s="2">
        <v>8</v>
      </c>
      <c r="R519" s="3">
        <v>3363031</v>
      </c>
      <c r="S519" s="3">
        <f t="shared" si="4"/>
        <v>3416176.7760980716</v>
      </c>
      <c r="T519" s="3">
        <f t="shared" si="0"/>
        <v>3470162.4116910654</v>
      </c>
      <c r="U519" s="3">
        <f t="shared" si="0"/>
        <v>3525001.1790279346</v>
      </c>
      <c r="V519" s="3">
        <f t="shared" si="0"/>
        <v>3580706.5600981819</v>
      </c>
      <c r="W519" s="3">
        <f t="shared" si="0"/>
        <v>3637292.2499463805</v>
      </c>
      <c r="X519" s="3">
        <f t="shared" si="0"/>
        <v>3694772.1600390617</v>
      </c>
      <c r="Y519" s="3">
        <f t="shared" si="0"/>
        <v>3753160.4216848286</v>
      </c>
      <c r="Z519" s="3">
        <f t="shared" si="0"/>
        <v>3812471.3895084998</v>
      </c>
      <c r="AA519" s="3">
        <f t="shared" si="0"/>
        <v>3872719.6449801624</v>
      </c>
      <c r="AB519" s="3">
        <v>3933920</v>
      </c>
      <c r="AC519" s="3">
        <f t="shared" si="1"/>
        <v>3994787.3671833929</v>
      </c>
      <c r="AD519" s="3">
        <f t="shared" si="2"/>
        <v>4056596.5014560604</v>
      </c>
      <c r="AE519" s="3">
        <f t="shared" si="2"/>
        <v>4119361.9742590133</v>
      </c>
      <c r="AF519" s="3">
        <f t="shared" si="2"/>
        <v>4183098.5824891068</v>
      </c>
      <c r="AG519" s="3">
        <f t="shared" si="2"/>
        <v>4247821.3519873926</v>
      </c>
      <c r="AH519" s="3">
        <f t="shared" si="2"/>
        <v>4313545.5410814444</v>
      </c>
      <c r="AI519" s="3">
        <f t="shared" si="2"/>
        <v>4380286.6441824967</v>
      </c>
      <c r="AJ519" s="3">
        <f t="shared" si="2"/>
        <v>4448060.3954382334</v>
      </c>
      <c r="AK519" s="3">
        <f t="shared" si="2"/>
        <v>4516882.7724420996</v>
      </c>
      <c r="AL519" s="3">
        <v>4586770</v>
      </c>
      <c r="AM519" s="3">
        <f t="shared" si="3"/>
        <v>4683425.1133214459</v>
      </c>
      <c r="AN519" s="3">
        <v>4782117</v>
      </c>
      <c r="AO519" s="3">
        <v>4860914</v>
      </c>
      <c r="AP519" s="3">
        <v>4915694</v>
      </c>
      <c r="AQ519" s="3">
        <v>4967211</v>
      </c>
      <c r="AR519" s="3">
        <v>4983485</v>
      </c>
      <c r="AS519" s="3">
        <v>5042681</v>
      </c>
    </row>
    <row r="520" spans="16:45" x14ac:dyDescent="0.2">
      <c r="P520" s="1" t="s">
        <v>8</v>
      </c>
      <c r="Q520" s="2">
        <v>9</v>
      </c>
      <c r="R520" s="3">
        <v>2157806</v>
      </c>
      <c r="S520" s="3">
        <f t="shared" si="4"/>
        <v>2264727.6153583541</v>
      </c>
      <c r="T520" s="3">
        <f t="shared" si="0"/>
        <v>2376947.3121155174</v>
      </c>
      <c r="U520" s="3">
        <f t="shared" si="0"/>
        <v>2494727.615920906</v>
      </c>
      <c r="V520" s="3">
        <f t="shared" si="0"/>
        <v>2618344.0608530999</v>
      </c>
      <c r="W520" s="3">
        <f t="shared" si="0"/>
        <v>2748085.8340015509</v>
      </c>
      <c r="X520" s="3">
        <f t="shared" si="0"/>
        <v>2884256.4519879944</v>
      </c>
      <c r="Y520" s="3">
        <f t="shared" si="0"/>
        <v>3027174.4710102379</v>
      </c>
      <c r="Z520" s="3">
        <f t="shared" si="0"/>
        <v>3177174.2320693815</v>
      </c>
      <c r="AA520" s="3">
        <f t="shared" si="0"/>
        <v>3334606.6431238488</v>
      </c>
      <c r="AB520" s="3">
        <v>3499840</v>
      </c>
      <c r="AC520" s="3">
        <f t="shared" si="1"/>
        <v>3590154.8177139545</v>
      </c>
      <c r="AD520" s="3">
        <f t="shared" si="2"/>
        <v>3682800.2466269075</v>
      </c>
      <c r="AE520" s="3">
        <f t="shared" si="2"/>
        <v>3777836.4291241113</v>
      </c>
      <c r="AF520" s="3">
        <f t="shared" si="2"/>
        <v>3875325.0595899276</v>
      </c>
      <c r="AG520" s="3">
        <f t="shared" si="2"/>
        <v>3975329.4244578024</v>
      </c>
      <c r="AH520" s="3">
        <f t="shared" si="2"/>
        <v>4077914.4432937559</v>
      </c>
      <c r="AI520" s="3">
        <f t="shared" si="2"/>
        <v>4183146.710940042</v>
      </c>
      <c r="AJ520" s="3">
        <f t="shared" si="2"/>
        <v>4291094.5407463415</v>
      </c>
      <c r="AK520" s="3">
        <f t="shared" si="2"/>
        <v>4401828.0089165578</v>
      </c>
      <c r="AL520" s="3">
        <v>4515419</v>
      </c>
      <c r="AM520" s="3">
        <f t="shared" si="3"/>
        <v>4593113.5740100099</v>
      </c>
      <c r="AN520" s="3">
        <v>4672145</v>
      </c>
      <c r="AO520" s="3">
        <v>4740405</v>
      </c>
      <c r="AP520" s="3">
        <v>4814582</v>
      </c>
      <c r="AQ520" s="3">
        <v>4912204</v>
      </c>
      <c r="AR520" s="3">
        <v>4970669</v>
      </c>
      <c r="AS520" s="3">
        <v>5057220</v>
      </c>
    </row>
    <row r="521" spans="16:45" x14ac:dyDescent="0.2">
      <c r="P521" s="1" t="s">
        <v>9</v>
      </c>
      <c r="Q521" s="2">
        <v>10</v>
      </c>
      <c r="R521" s="3">
        <v>2775370</v>
      </c>
      <c r="S521" s="3">
        <f t="shared" si="4"/>
        <v>2881018.6248655682</v>
      </c>
      <c r="T521" s="3">
        <f t="shared" si="0"/>
        <v>2990688.9232146675</v>
      </c>
      <c r="U521" s="3">
        <f t="shared" si="0"/>
        <v>3104533.9860849581</v>
      </c>
      <c r="V521" s="3">
        <f t="shared" si="0"/>
        <v>3222712.732154238</v>
      </c>
      <c r="W521" s="3">
        <f t="shared" si="0"/>
        <v>3345390.1295783129</v>
      </c>
      <c r="X521" s="3">
        <f t="shared" si="0"/>
        <v>3472737.4262734544</v>
      </c>
      <c r="Y521" s="3">
        <f t="shared" si="0"/>
        <v>3604932.3889649096</v>
      </c>
      <c r="Z521" s="3">
        <f t="shared" si="0"/>
        <v>3742159.5513351494</v>
      </c>
      <c r="AA521" s="3">
        <f t="shared" si="0"/>
        <v>3884610.4716182509</v>
      </c>
      <c r="AB521" s="3">
        <v>4032484</v>
      </c>
      <c r="AC521" s="3">
        <f t="shared" si="1"/>
        <v>4047096.8891811846</v>
      </c>
      <c r="AD521" s="3">
        <f t="shared" si="2"/>
        <v>4061762.73245474</v>
      </c>
      <c r="AE521" s="3">
        <f t="shared" si="2"/>
        <v>4076481.7217153609</v>
      </c>
      <c r="AF521" s="3">
        <f t="shared" si="2"/>
        <v>4091254.0495531284</v>
      </c>
      <c r="AG521" s="3">
        <f t="shared" si="2"/>
        <v>4106079.9092560294</v>
      </c>
      <c r="AH521" s="3">
        <f t="shared" si="2"/>
        <v>4120959.4948124867</v>
      </c>
      <c r="AI521" s="3">
        <f t="shared" si="2"/>
        <v>4135893.0009138985</v>
      </c>
      <c r="AJ521" s="3">
        <f t="shared" si="2"/>
        <v>4150880.6229571826</v>
      </c>
      <c r="AK521" s="3">
        <f t="shared" si="2"/>
        <v>4165922.5570473364</v>
      </c>
      <c r="AL521" s="3">
        <v>4181019</v>
      </c>
      <c r="AM521" s="3">
        <f t="shared" si="3"/>
        <v>4220888.4064402841</v>
      </c>
      <c r="AN521" s="3">
        <v>4261138</v>
      </c>
      <c r="AO521" s="3">
        <v>4319296</v>
      </c>
      <c r="AP521" s="3">
        <v>4344744</v>
      </c>
      <c r="AQ521" s="3">
        <v>4384450</v>
      </c>
      <c r="AR521" s="3">
        <v>4406447</v>
      </c>
      <c r="AS521" s="3">
        <v>4433253</v>
      </c>
    </row>
    <row r="522" spans="16:45" x14ac:dyDescent="0.2">
      <c r="P522" s="1" t="s">
        <v>10</v>
      </c>
      <c r="Q522" s="2">
        <v>11</v>
      </c>
      <c r="R522" s="3">
        <v>3697529</v>
      </c>
      <c r="S522" s="3">
        <f t="shared" si="4"/>
        <v>3717615.582872076</v>
      </c>
      <c r="T522" s="3">
        <f t="shared" si="0"/>
        <v>3737811.2847832385</v>
      </c>
      <c r="U522" s="3">
        <f t="shared" si="0"/>
        <v>3758116.6985154846</v>
      </c>
      <c r="V522" s="3">
        <f t="shared" si="0"/>
        <v>3778532.4200710594</v>
      </c>
      <c r="W522" s="3">
        <f t="shared" si="0"/>
        <v>3799059.0486899512</v>
      </c>
      <c r="X522" s="3">
        <f t="shared" si="0"/>
        <v>3819697.1868674806</v>
      </c>
      <c r="Y522" s="3">
        <f t="shared" si="0"/>
        <v>3840447.4403719828</v>
      </c>
      <c r="Z522" s="3">
        <f t="shared" si="0"/>
        <v>3861310.4182625907</v>
      </c>
      <c r="AA522" s="3">
        <f t="shared" si="0"/>
        <v>3882286.7329071118</v>
      </c>
      <c r="AB522" s="3">
        <v>3903377</v>
      </c>
      <c r="AC522" s="3">
        <f t="shared" si="1"/>
        <v>3886108.5457352828</v>
      </c>
      <c r="AD522" s="3">
        <f t="shared" si="2"/>
        <v>3868916.486733614</v>
      </c>
      <c r="AE522" s="3">
        <f t="shared" si="2"/>
        <v>3851800.4850240247</v>
      </c>
      <c r="AF522" s="3">
        <f t="shared" si="2"/>
        <v>3834760.2041307231</v>
      </c>
      <c r="AG522" s="3">
        <f t="shared" si="2"/>
        <v>3817795.3090664772</v>
      </c>
      <c r="AH522" s="3">
        <f t="shared" si="2"/>
        <v>3800905.4663260332</v>
      </c>
      <c r="AI522" s="3">
        <f t="shared" si="2"/>
        <v>3784090.3438795554</v>
      </c>
      <c r="AJ522" s="3">
        <f t="shared" si="2"/>
        <v>3767349.6111661014</v>
      </c>
      <c r="AK522" s="3">
        <f t="shared" si="2"/>
        <v>3750682.9390871241</v>
      </c>
      <c r="AL522" s="3">
        <v>3734090</v>
      </c>
      <c r="AM522" s="3">
        <f t="shared" si="3"/>
        <v>3730145.4165286911</v>
      </c>
      <c r="AN522" s="3">
        <v>3726205</v>
      </c>
      <c r="AO522" s="3">
        <v>3727733</v>
      </c>
      <c r="AP522" s="3">
        <v>3724951</v>
      </c>
      <c r="AQ522" s="3">
        <v>3731521</v>
      </c>
      <c r="AR522" s="3">
        <v>3725215</v>
      </c>
      <c r="AS522" s="3">
        <v>3738864</v>
      </c>
    </row>
    <row r="523" spans="16:45" x14ac:dyDescent="0.2">
      <c r="P523" s="1" t="s">
        <v>11</v>
      </c>
      <c r="Q523" s="2">
        <v>12</v>
      </c>
      <c r="R523" s="3">
        <v>2006239</v>
      </c>
      <c r="S523" s="3">
        <f t="shared" si="4"/>
        <v>2082042.7231841239</v>
      </c>
      <c r="T523" s="3">
        <f t="shared" si="0"/>
        <v>2160710.6138221631</v>
      </c>
      <c r="U523" s="3">
        <f t="shared" si="0"/>
        <v>2242350.8916012188</v>
      </c>
      <c r="V523" s="3">
        <f t="shared" si="0"/>
        <v>2327075.865180444</v>
      </c>
      <c r="W523" s="3">
        <f t="shared" si="0"/>
        <v>2415002.0866887462</v>
      </c>
      <c r="X523" s="3">
        <f t="shared" si="0"/>
        <v>2506250.5120600187</v>
      </c>
      <c r="Y523" s="3">
        <f t="shared" si="0"/>
        <v>2600946.667426486</v>
      </c>
      <c r="Z523" s="3">
        <f t="shared" si="0"/>
        <v>2699220.8217990547</v>
      </c>
      <c r="AA523" s="3">
        <f t="shared" si="0"/>
        <v>2801208.1662722104</v>
      </c>
      <c r="AB523" s="3">
        <v>2907049</v>
      </c>
      <c r="AC523" s="3">
        <f t="shared" si="1"/>
        <v>2972262.6081577046</v>
      </c>
      <c r="AD523" s="3">
        <f t="shared" si="2"/>
        <v>3038939.148205772</v>
      </c>
      <c r="AE523" s="3">
        <f t="shared" si="2"/>
        <v>3107111.4379835501</v>
      </c>
      <c r="AF523" s="3">
        <f t="shared" si="2"/>
        <v>3176813.0315304706</v>
      </c>
      <c r="AG523" s="3">
        <f t="shared" si="2"/>
        <v>3248078.2356011681</v>
      </c>
      <c r="AH523" s="3">
        <f t="shared" si="2"/>
        <v>3320942.1265510847</v>
      </c>
      <c r="AI523" s="3">
        <f t="shared" si="2"/>
        <v>3395440.5676008631</v>
      </c>
      <c r="AJ523" s="3">
        <f t="shared" si="2"/>
        <v>3471610.2264880361</v>
      </c>
      <c r="AK523" s="3">
        <f t="shared" si="2"/>
        <v>3549488.5935146916</v>
      </c>
      <c r="AL523" s="3">
        <v>3629114</v>
      </c>
      <c r="AM523" s="3">
        <f t="shared" si="3"/>
        <v>3684373.7852109955</v>
      </c>
      <c r="AN523" s="3">
        <v>3740475</v>
      </c>
      <c r="AO523" s="3">
        <v>3810646</v>
      </c>
      <c r="AP523" s="3">
        <v>3881426</v>
      </c>
      <c r="AQ523" s="3">
        <v>3939034</v>
      </c>
      <c r="AR523" s="3">
        <v>3994104</v>
      </c>
      <c r="AS523" s="3">
        <v>4063235</v>
      </c>
    </row>
    <row r="524" spans="16:45" x14ac:dyDescent="0.2">
      <c r="P524" s="1" t="s">
        <v>12</v>
      </c>
      <c r="Q524" s="2">
        <v>13</v>
      </c>
      <c r="R524" s="3">
        <v>3629516</v>
      </c>
      <c r="S524" s="3">
        <f t="shared" si="4"/>
        <v>3644537.7185485191</v>
      </c>
      <c r="T524" s="3">
        <f t="shared" si="0"/>
        <v>3659621.6084797098</v>
      </c>
      <c r="U524" s="3">
        <f t="shared" si="0"/>
        <v>3674767.9271063968</v>
      </c>
      <c r="V524" s="3">
        <f t="shared" si="0"/>
        <v>3689976.9328063629</v>
      </c>
      <c r="W524" s="3">
        <f t="shared" si="0"/>
        <v>3705248.8850267539</v>
      </c>
      <c r="X524" s="3">
        <f t="shared" si="0"/>
        <v>3720584.0442885077</v>
      </c>
      <c r="Y524" s="3">
        <f t="shared" si="0"/>
        <v>3735982.6721907984</v>
      </c>
      <c r="Z524" s="3">
        <f t="shared" si="0"/>
        <v>3751445.0314154979</v>
      </c>
      <c r="AA524" s="3">
        <f t="shared" si="0"/>
        <v>3766971.3857316556</v>
      </c>
      <c r="AB524" s="3">
        <v>3782562</v>
      </c>
      <c r="AC524" s="3">
        <f t="shared" si="1"/>
        <v>3817228.3959337128</v>
      </c>
      <c r="AD524" s="3">
        <f t="shared" si="2"/>
        <v>3852212.5021936623</v>
      </c>
      <c r="AE524" s="3">
        <f t="shared" si="2"/>
        <v>3887517.2305290718</v>
      </c>
      <c r="AF524" s="3">
        <f t="shared" si="2"/>
        <v>3923145.5193747403</v>
      </c>
      <c r="AG524" s="3">
        <f t="shared" si="2"/>
        <v>3959100.334095614</v>
      </c>
      <c r="AH524" s="3">
        <f t="shared" si="2"/>
        <v>3995384.6672335905</v>
      </c>
      <c r="AI524" s="3">
        <f t="shared" si="2"/>
        <v>4032001.5387565964</v>
      </c>
      <c r="AJ524" s="3">
        <f t="shared" si="2"/>
        <v>4068953.9963099356</v>
      </c>
      <c r="AK524" s="3">
        <f t="shared" si="2"/>
        <v>4106245.1154699498</v>
      </c>
      <c r="AL524" s="3">
        <v>4143878</v>
      </c>
      <c r="AM524" s="3">
        <f t="shared" si="3"/>
        <v>3736262.8394364868</v>
      </c>
      <c r="AN524" s="3">
        <v>3368743</v>
      </c>
      <c r="AO524" s="3">
        <v>3411664</v>
      </c>
      <c r="AP524" s="3">
        <v>3468694</v>
      </c>
      <c r="AQ524" s="3">
        <v>3516017</v>
      </c>
      <c r="AR524" s="3">
        <v>3529790</v>
      </c>
      <c r="AS524" s="3">
        <v>3556206</v>
      </c>
    </row>
    <row r="525" spans="16:45" x14ac:dyDescent="0.2">
      <c r="P525" s="1" t="s">
        <v>13</v>
      </c>
      <c r="Q525" s="2">
        <v>14</v>
      </c>
      <c r="R525" s="3">
        <v>1744086</v>
      </c>
      <c r="S525" s="3">
        <f t="shared" si="4"/>
        <v>1822818.2060157857</v>
      </c>
      <c r="T525" s="3">
        <f t="shared" si="0"/>
        <v>1905104.5717829322</v>
      </c>
      <c r="U525" s="3">
        <f t="shared" si="0"/>
        <v>1991105.5405581123</v>
      </c>
      <c r="V525" s="3">
        <f t="shared" si="0"/>
        <v>2080988.7983896609</v>
      </c>
      <c r="W525" s="3">
        <f t="shared" si="0"/>
        <v>2174929.6010744805</v>
      </c>
      <c r="X525" s="3">
        <f t="shared" si="0"/>
        <v>2273111.1158745689</v>
      </c>
      <c r="Y525" s="3">
        <f t="shared" si="0"/>
        <v>2375724.7786594369</v>
      </c>
      <c r="Z525" s="3">
        <f t="shared" si="0"/>
        <v>2482970.6671707956</v>
      </c>
      <c r="AA525" s="3">
        <f t="shared" si="0"/>
        <v>2595057.8911372996</v>
      </c>
      <c r="AB525" s="3">
        <v>2712205</v>
      </c>
      <c r="AC525" s="3">
        <f t="shared" si="1"/>
        <v>2745072.3029856645</v>
      </c>
      <c r="AD525" s="3">
        <f t="shared" si="2"/>
        <v>2778337.901677425</v>
      </c>
      <c r="AE525" s="3">
        <f t="shared" si="2"/>
        <v>2812006.6227405402</v>
      </c>
      <c r="AF525" s="3">
        <f t="shared" si="2"/>
        <v>2846083.3513312289</v>
      </c>
      <c r="AG525" s="3">
        <f t="shared" si="2"/>
        <v>2880573.0318054776</v>
      </c>
      <c r="AH525" s="3">
        <f t="shared" si="2"/>
        <v>2915480.6684364425</v>
      </c>
      <c r="AI525" s="3">
        <f t="shared" si="2"/>
        <v>2950811.3261405416</v>
      </c>
      <c r="AJ525" s="3">
        <f t="shared" si="2"/>
        <v>2986570.1312123532</v>
      </c>
      <c r="AK525" s="3">
        <f t="shared" si="2"/>
        <v>3022762.2720684065</v>
      </c>
      <c r="AL525" s="3">
        <v>3059393</v>
      </c>
      <c r="AM525" s="3">
        <f t="shared" si="3"/>
        <v>3114006.5439614924</v>
      </c>
      <c r="AN525" s="3">
        <v>3169595</v>
      </c>
      <c r="AO525" s="3">
        <v>3231111</v>
      </c>
      <c r="AP525" s="3">
        <v>3276685</v>
      </c>
      <c r="AQ525" s="3">
        <v>3326674</v>
      </c>
      <c r="AR525" s="3">
        <v>3387102</v>
      </c>
      <c r="AS525" s="3">
        <v>3436084</v>
      </c>
    </row>
    <row r="526" spans="16:45" x14ac:dyDescent="0.2">
      <c r="P526" s="1" t="s">
        <v>14</v>
      </c>
      <c r="Q526" s="2">
        <v>15</v>
      </c>
      <c r="R526" s="3">
        <v>2348417</v>
      </c>
      <c r="S526" s="3">
        <f t="shared" si="4"/>
        <v>2379145.0190208443</v>
      </c>
      <c r="T526" s="3">
        <f t="shared" si="0"/>
        <v>2410275.100858022</v>
      </c>
      <c r="U526" s="3">
        <f t="shared" si="0"/>
        <v>2441812.5063292962</v>
      </c>
      <c r="V526" s="3">
        <f t="shared" si="0"/>
        <v>2473762.5650879503</v>
      </c>
      <c r="W526" s="3">
        <f t="shared" si="0"/>
        <v>2506130.6765234731</v>
      </c>
      <c r="X526" s="3">
        <f t="shared" si="0"/>
        <v>2538922.3106740238</v>
      </c>
      <c r="Y526" s="3">
        <f t="shared" si="0"/>
        <v>2572143.0091508441</v>
      </c>
      <c r="Z526" s="3">
        <f t="shared" si="0"/>
        <v>2605798.3860747544</v>
      </c>
      <c r="AA526" s="3">
        <f t="shared" si="0"/>
        <v>2639894.1290249163</v>
      </c>
      <c r="AB526" s="3">
        <v>2674436</v>
      </c>
      <c r="AC526" s="3">
        <f t="shared" si="1"/>
        <v>2701409.2984599434</v>
      </c>
      <c r="AD526" s="3">
        <f t="shared" si="2"/>
        <v>2728654.6388867954</v>
      </c>
      <c r="AE526" s="3">
        <f t="shared" si="2"/>
        <v>2756174.7649877016</v>
      </c>
      <c r="AF526" s="3">
        <f t="shared" si="2"/>
        <v>2783972.4481417495</v>
      </c>
      <c r="AG526" s="3">
        <f t="shared" si="2"/>
        <v>2812050.4876790531</v>
      </c>
      <c r="AH526" s="3">
        <f t="shared" si="2"/>
        <v>2840411.7111626575</v>
      </c>
      <c r="AI526" s="3">
        <f t="shared" si="2"/>
        <v>2869058.9746732856</v>
      </c>
      <c r="AJ526" s="3">
        <f t="shared" si="2"/>
        <v>2897995.1630969546</v>
      </c>
      <c r="AK526" s="3">
        <f t="shared" si="2"/>
        <v>2927223.1904154946</v>
      </c>
      <c r="AL526" s="3">
        <v>2956746</v>
      </c>
      <c r="AM526" s="3">
        <f t="shared" si="3"/>
        <v>2997826.1226832354</v>
      </c>
      <c r="AN526" s="3">
        <v>3039477</v>
      </c>
      <c r="AO526" s="3">
        <v>3068218</v>
      </c>
      <c r="AP526" s="3">
        <v>3124629</v>
      </c>
      <c r="AQ526" s="3">
        <v>3148509</v>
      </c>
      <c r="AR526" s="3">
        <v>3172773</v>
      </c>
      <c r="AS526" s="3">
        <v>3191338</v>
      </c>
    </row>
    <row r="527" spans="16:45" x14ac:dyDescent="0.2">
      <c r="P527" s="1" t="s">
        <v>15</v>
      </c>
      <c r="Q527" s="2">
        <v>16</v>
      </c>
      <c r="R527" s="3">
        <v>2079676</v>
      </c>
      <c r="S527" s="3">
        <f t="shared" si="4"/>
        <v>2108678.2936020521</v>
      </c>
      <c r="T527" s="3">
        <f t="shared" si="0"/>
        <v>2138085.0410873913</v>
      </c>
      <c r="U527" s="3">
        <f t="shared" si="0"/>
        <v>2167901.8828010871</v>
      </c>
      <c r="V527" s="3">
        <f t="shared" si="0"/>
        <v>2198134.5377461067</v>
      </c>
      <c r="W527" s="3">
        <f t="shared" si="0"/>
        <v>2228788.8046802459</v>
      </c>
      <c r="X527" s="3">
        <f t="shared" si="0"/>
        <v>2259870.5632283576</v>
      </c>
      <c r="Y527" s="3">
        <f t="shared" si="0"/>
        <v>2291385.7750100889</v>
      </c>
      <c r="Z527" s="3">
        <f t="shared" si="0"/>
        <v>2323340.4847833463</v>
      </c>
      <c r="AA527" s="3">
        <f t="shared" si="0"/>
        <v>2355740.8216037066</v>
      </c>
      <c r="AB527" s="3">
        <v>2388593</v>
      </c>
      <c r="AC527" s="3">
        <f t="shared" si="1"/>
        <v>2413610.077040317</v>
      </c>
      <c r="AD527" s="3">
        <f t="shared" si="2"/>
        <v>2438889.1719897725</v>
      </c>
      <c r="AE527" s="3">
        <f t="shared" si="2"/>
        <v>2464433.0291091995</v>
      </c>
      <c r="AF527" s="3">
        <f t="shared" si="2"/>
        <v>2490244.4214016194</v>
      </c>
      <c r="AG527" s="3">
        <f t="shared" si="2"/>
        <v>2516326.1509132716</v>
      </c>
      <c r="AH527" s="3">
        <f t="shared" si="2"/>
        <v>2542681.0490378002</v>
      </c>
      <c r="AI527" s="3">
        <f t="shared" si="2"/>
        <v>2569311.9768236279</v>
      </c>
      <c r="AJ527" s="3">
        <f t="shared" si="2"/>
        <v>2596221.8252845444</v>
      </c>
      <c r="AK527" s="3">
        <f t="shared" si="2"/>
        <v>2623413.5157135534</v>
      </c>
      <c r="AL527" s="3">
        <v>2650890</v>
      </c>
      <c r="AM527" s="3">
        <f t="shared" si="3"/>
        <v>2683842.6858610767</v>
      </c>
      <c r="AN527" s="3">
        <v>2717205</v>
      </c>
      <c r="AO527" s="3">
        <v>2748353</v>
      </c>
      <c r="AP527" s="3">
        <v>2780416</v>
      </c>
      <c r="AQ527" s="3">
        <v>2800839</v>
      </c>
      <c r="AR527" s="3">
        <v>2811122</v>
      </c>
      <c r="AS527" s="3">
        <v>2854190</v>
      </c>
    </row>
    <row r="528" spans="16:45" x14ac:dyDescent="0.2">
      <c r="P528" s="1" t="s">
        <v>16</v>
      </c>
      <c r="Q528" s="2">
        <v>17</v>
      </c>
      <c r="R528" s="3">
        <v>1708710</v>
      </c>
      <c r="S528" s="3">
        <f t="shared" si="4"/>
        <v>1741155.3853391036</v>
      </c>
      <c r="T528" s="3">
        <f t="shared" si="4"/>
        <v>1774216.8512476445</v>
      </c>
      <c r="U528" s="3">
        <f t="shared" si="4"/>
        <v>1807906.0960076451</v>
      </c>
      <c r="V528" s="3">
        <f t="shared" si="4"/>
        <v>1842235.0400308457</v>
      </c>
      <c r="W528" s="3">
        <f t="shared" si="4"/>
        <v>1877215.8300765522</v>
      </c>
      <c r="X528" s="3">
        <f t="shared" si="4"/>
        <v>1912860.8435495815</v>
      </c>
      <c r="Y528" s="3">
        <f t="shared" si="4"/>
        <v>1949182.6928798067</v>
      </c>
      <c r="Z528" s="3">
        <f t="shared" si="4"/>
        <v>1986194.2299848725</v>
      </c>
      <c r="AA528" s="3">
        <f t="shared" si="4"/>
        <v>2023908.5508176431</v>
      </c>
      <c r="AB528" s="3">
        <v>2062339</v>
      </c>
      <c r="AC528" s="3">
        <f t="shared" si="1"/>
        <v>2097464.0434383461</v>
      </c>
      <c r="AD528" s="3">
        <f t="shared" ref="AD528:AK537" si="5">$AB528*(($AL528/$AB528)^((AD$511-2000)/10))</f>
        <v>2133187.3244489566</v>
      </c>
      <c r="AE528" s="3">
        <f t="shared" si="5"/>
        <v>2169519.0320069278</v>
      </c>
      <c r="AF528" s="3">
        <f t="shared" si="5"/>
        <v>2206469.5286224512</v>
      </c>
      <c r="AG528" s="3">
        <f t="shared" si="5"/>
        <v>2244049.3532964019</v>
      </c>
      <c r="AH528" s="3">
        <f t="shared" si="5"/>
        <v>2282269.224526267</v>
      </c>
      <c r="AI528" s="3">
        <f t="shared" si="5"/>
        <v>2321140.0433632699</v>
      </c>
      <c r="AJ528" s="3">
        <f t="shared" si="5"/>
        <v>2360672.8965215622</v>
      </c>
      <c r="AK528" s="3">
        <f t="shared" si="5"/>
        <v>2400879.0595403709</v>
      </c>
      <c r="AL528" s="3">
        <v>2441770</v>
      </c>
      <c r="AM528" s="3">
        <f t="shared" si="3"/>
        <v>2475707.6538012316</v>
      </c>
      <c r="AN528" s="3">
        <v>2510117</v>
      </c>
      <c r="AO528" s="3">
        <v>2534189</v>
      </c>
      <c r="AP528" s="3">
        <v>2568725</v>
      </c>
      <c r="AQ528" s="3">
        <v>2621567</v>
      </c>
      <c r="AR528" s="3">
        <v>2663845</v>
      </c>
      <c r="AS528" s="3">
        <v>2704961</v>
      </c>
    </row>
    <row r="529" spans="16:45" x14ac:dyDescent="0.2">
      <c r="P529" s="1" t="s">
        <v>17</v>
      </c>
      <c r="Q529" s="2">
        <v>18</v>
      </c>
      <c r="R529" s="3">
        <v>1517977</v>
      </c>
      <c r="S529" s="3">
        <f t="shared" si="4"/>
        <v>1559237.427415211</v>
      </c>
      <c r="T529" s="3">
        <f t="shared" si="4"/>
        <v>1601619.3625149825</v>
      </c>
      <c r="U529" s="3">
        <f t="shared" si="4"/>
        <v>1645153.2892173277</v>
      </c>
      <c r="V529" s="3">
        <f t="shared" si="4"/>
        <v>1689870.5200295516</v>
      </c>
      <c r="W529" s="3">
        <f t="shared" si="4"/>
        <v>1735803.2185702964</v>
      </c>
      <c r="X529" s="3">
        <f t="shared" si="4"/>
        <v>1782984.4227037642</v>
      </c>
      <c r="Y529" s="3">
        <f t="shared" si="4"/>
        <v>1831448.0683027557</v>
      </c>
      <c r="Z529" s="3">
        <f t="shared" si="4"/>
        <v>1881229.0136576158</v>
      </c>
      <c r="AA529" s="3">
        <f t="shared" si="4"/>
        <v>1932363.0645486435</v>
      </c>
      <c r="AB529" s="3">
        <v>1984887</v>
      </c>
      <c r="AC529" s="3">
        <f t="shared" si="1"/>
        <v>2020756.5423910667</v>
      </c>
      <c r="AD529" s="3">
        <f t="shared" si="5"/>
        <v>2057274.2950184564</v>
      </c>
      <c r="AE529" s="3">
        <f t="shared" si="5"/>
        <v>2094451.9719014303</v>
      </c>
      <c r="AF529" s="3">
        <f t="shared" si="5"/>
        <v>2132301.4987471257</v>
      </c>
      <c r="AG529" s="3">
        <f t="shared" si="5"/>
        <v>2170835.0167760332</v>
      </c>
      <c r="AH529" s="3">
        <f t="shared" si="5"/>
        <v>2210064.8866166133</v>
      </c>
      <c r="AI529" s="3">
        <f t="shared" si="5"/>
        <v>2250003.6922702864</v>
      </c>
      <c r="AJ529" s="3">
        <f t="shared" si="5"/>
        <v>2290664.2451480804</v>
      </c>
      <c r="AK529" s="3">
        <f t="shared" si="5"/>
        <v>2332059.5881802221</v>
      </c>
      <c r="AL529" s="3">
        <v>2374203</v>
      </c>
      <c r="AM529" s="3">
        <f t="shared" si="3"/>
        <v>2421904.7947215019</v>
      </c>
      <c r="AN529" s="3">
        <v>2470565</v>
      </c>
      <c r="AO529" s="3">
        <v>2524057</v>
      </c>
      <c r="AP529" s="3">
        <v>2570920</v>
      </c>
      <c r="AQ529" s="3">
        <v>2617038</v>
      </c>
      <c r="AR529" s="3">
        <v>2657289</v>
      </c>
      <c r="AS529" s="3">
        <v>2677686</v>
      </c>
    </row>
    <row r="530" spans="16:45" x14ac:dyDescent="0.2">
      <c r="P530" s="1" t="s">
        <v>18</v>
      </c>
      <c r="Q530" s="2">
        <v>19</v>
      </c>
      <c r="R530" s="3">
        <v>1889873</v>
      </c>
      <c r="S530" s="3">
        <f t="shared" si="4"/>
        <v>1907741.3728957509</v>
      </c>
      <c r="T530" s="3">
        <f t="shared" si="4"/>
        <v>1925778.6876992073</v>
      </c>
      <c r="U530" s="3">
        <f t="shared" si="4"/>
        <v>1943986.5417224669</v>
      </c>
      <c r="V530" s="3">
        <f t="shared" si="4"/>
        <v>1962366.5473798935</v>
      </c>
      <c r="W530" s="3">
        <f t="shared" si="4"/>
        <v>1980920.3323309093</v>
      </c>
      <c r="X530" s="3">
        <f t="shared" si="4"/>
        <v>1999649.5396241313</v>
      </c>
      <c r="Y530" s="3">
        <f t="shared" si="4"/>
        <v>2018555.8278428742</v>
      </c>
      <c r="Z530" s="3">
        <f t="shared" si="4"/>
        <v>2037640.871252028</v>
      </c>
      <c r="AA530" s="3">
        <f t="shared" si="4"/>
        <v>2056906.3599463233</v>
      </c>
      <c r="AB530" s="3">
        <v>2076354</v>
      </c>
      <c r="AC530" s="3">
        <f t="shared" si="1"/>
        <v>2088746.7009254107</v>
      </c>
      <c r="AD530" s="3">
        <f t="shared" si="5"/>
        <v>2101213.3675793177</v>
      </c>
      <c r="AE530" s="3">
        <f t="shared" si="5"/>
        <v>2113754.4414255335</v>
      </c>
      <c r="AF530" s="3">
        <f t="shared" si="5"/>
        <v>2126370.3665627427</v>
      </c>
      <c r="AG530" s="3">
        <f t="shared" si="5"/>
        <v>2139061.5897402298</v>
      </c>
      <c r="AH530" s="3">
        <f t="shared" si="5"/>
        <v>2151828.5603736979</v>
      </c>
      <c r="AI530" s="3">
        <f t="shared" si="5"/>
        <v>2164671.7305611847</v>
      </c>
      <c r="AJ530" s="3">
        <f t="shared" si="5"/>
        <v>2177591.5550990696</v>
      </c>
      <c r="AK530" s="3">
        <f t="shared" si="5"/>
        <v>2190588.4914981821</v>
      </c>
      <c r="AL530" s="3">
        <v>2203663</v>
      </c>
      <c r="AM530" s="3">
        <f t="shared" si="3"/>
        <v>2222622.9359920677</v>
      </c>
      <c r="AN530" s="3">
        <v>2241746</v>
      </c>
      <c r="AO530" s="3">
        <v>2257919</v>
      </c>
      <c r="AP530" s="3">
        <v>2269028</v>
      </c>
      <c r="AQ530" s="3">
        <v>2288444</v>
      </c>
      <c r="AR530" s="3">
        <v>2292343</v>
      </c>
      <c r="AS530" s="3">
        <v>2277839</v>
      </c>
    </row>
    <row r="531" spans="16:45" x14ac:dyDescent="0.2">
      <c r="P531" s="1" t="s">
        <v>19</v>
      </c>
      <c r="Q531" s="2">
        <v>20</v>
      </c>
      <c r="R531" s="3">
        <v>1946526</v>
      </c>
      <c r="S531" s="3">
        <f t="shared" si="4"/>
        <v>1959258.22125021</v>
      </c>
      <c r="T531" s="3">
        <f t="shared" si="4"/>
        <v>1972073.7239248466</v>
      </c>
      <c r="U531" s="3">
        <f t="shared" si="4"/>
        <v>1984973.0527674805</v>
      </c>
      <c r="V531" s="3">
        <f t="shared" si="4"/>
        <v>1997956.7560848468</v>
      </c>
      <c r="W531" s="3">
        <f t="shared" si="4"/>
        <v>2011025.3857701549</v>
      </c>
      <c r="X531" s="3">
        <f t="shared" si="4"/>
        <v>2024179.497326545</v>
      </c>
      <c r="Y531" s="3">
        <f t="shared" si="4"/>
        <v>2037419.6498907031</v>
      </c>
      <c r="Z531" s="3">
        <f t="shared" si="4"/>
        <v>2050746.4062566257</v>
      </c>
      <c r="AA531" s="3">
        <f t="shared" si="4"/>
        <v>2064160.3328995435</v>
      </c>
      <c r="AB531" s="3">
        <v>2077662</v>
      </c>
      <c r="AC531" s="3">
        <f t="shared" si="1"/>
        <v>2084853.3494357322</v>
      </c>
      <c r="AD531" s="3">
        <f t="shared" si="5"/>
        <v>2092069.5900745122</v>
      </c>
      <c r="AE531" s="3">
        <f t="shared" si="5"/>
        <v>2099310.8080715179</v>
      </c>
      <c r="AF531" s="3">
        <f t="shared" si="5"/>
        <v>2106577.089880133</v>
      </c>
      <c r="AG531" s="3">
        <f t="shared" si="5"/>
        <v>2113868.5222529806</v>
      </c>
      <c r="AH531" s="3">
        <f t="shared" si="5"/>
        <v>2121185.1922429577</v>
      </c>
      <c r="AI531" s="3">
        <f t="shared" si="5"/>
        <v>2128527.1872042743</v>
      </c>
      <c r="AJ531" s="3">
        <f t="shared" si="5"/>
        <v>2135894.5947934985</v>
      </c>
      <c r="AK531" s="3">
        <f t="shared" si="5"/>
        <v>2143287.5029705991</v>
      </c>
      <c r="AL531" s="3">
        <v>2150706</v>
      </c>
      <c r="AM531" s="3">
        <f t="shared" si="3"/>
        <v>2153187.0689111059</v>
      </c>
      <c r="AN531" s="3">
        <v>2155671</v>
      </c>
      <c r="AO531" s="3">
        <v>2157762</v>
      </c>
      <c r="AP531" s="3">
        <v>2165165</v>
      </c>
      <c r="AQ531" s="3">
        <v>2163585</v>
      </c>
      <c r="AR531" s="3">
        <v>2160582</v>
      </c>
      <c r="AS531" s="3">
        <v>2158723</v>
      </c>
    </row>
    <row r="532" spans="16:45" x14ac:dyDescent="0.2">
      <c r="P532" s="1" t="s">
        <v>20</v>
      </c>
      <c r="Q532" s="2">
        <v>21</v>
      </c>
      <c r="R532" s="3">
        <v>1221086</v>
      </c>
      <c r="S532" s="3">
        <f t="shared" si="4"/>
        <v>1296106.4538930592</v>
      </c>
      <c r="T532" s="3">
        <f t="shared" si="4"/>
        <v>1375735.9758634861</v>
      </c>
      <c r="U532" s="3">
        <f t="shared" si="4"/>
        <v>1460257.7354662407</v>
      </c>
      <c r="V532" s="3">
        <f t="shared" si="4"/>
        <v>1549972.2994818205</v>
      </c>
      <c r="W532" s="3">
        <f t="shared" si="4"/>
        <v>1645198.7007580572</v>
      </c>
      <c r="X532" s="3">
        <f t="shared" si="4"/>
        <v>1746275.5727188697</v>
      </c>
      <c r="Y532" s="3">
        <f t="shared" si="4"/>
        <v>1853562.35357438</v>
      </c>
      <c r="Z532" s="3">
        <f t="shared" si="4"/>
        <v>1967440.5645146717</v>
      </c>
      <c r="AA532" s="3">
        <f t="shared" si="4"/>
        <v>2088315.1664325607</v>
      </c>
      <c r="AB532" s="3">
        <v>2216616</v>
      </c>
      <c r="AC532" s="3">
        <f t="shared" si="1"/>
        <v>2209692.4923404511</v>
      </c>
      <c r="AD532" s="3">
        <f t="shared" si="5"/>
        <v>2202790.6099684178</v>
      </c>
      <c r="AE532" s="3">
        <f t="shared" si="5"/>
        <v>2195910.2853382165</v>
      </c>
      <c r="AF532" s="3">
        <f t="shared" si="5"/>
        <v>2189051.4511151388</v>
      </c>
      <c r="AG532" s="3">
        <f t="shared" si="5"/>
        <v>2182214.0401747944</v>
      </c>
      <c r="AH532" s="3">
        <f t="shared" si="5"/>
        <v>2175397.9856024534</v>
      </c>
      <c r="AI532" s="3">
        <f t="shared" si="5"/>
        <v>2168603.2206923892</v>
      </c>
      <c r="AJ532" s="3">
        <f t="shared" si="5"/>
        <v>2161829.6789472308</v>
      </c>
      <c r="AK532" s="3">
        <f t="shared" si="5"/>
        <v>2155077.294077307</v>
      </c>
      <c r="AL532" s="3">
        <v>2148346</v>
      </c>
      <c r="AM532" s="3">
        <f t="shared" si="3"/>
        <v>2134750.9844785179</v>
      </c>
      <c r="AN532" s="3">
        <v>2121242</v>
      </c>
      <c r="AO532" s="3">
        <v>2091045</v>
      </c>
      <c r="AP532" s="3">
        <v>2054901</v>
      </c>
      <c r="AQ532" s="3">
        <v>2017432</v>
      </c>
      <c r="AR532" s="3">
        <v>1979626</v>
      </c>
      <c r="AS532" s="3">
        <v>1927333</v>
      </c>
    </row>
    <row r="533" spans="16:45" x14ac:dyDescent="0.2">
      <c r="P533" s="1" t="s">
        <v>21</v>
      </c>
      <c r="Q533" s="2">
        <v>22</v>
      </c>
      <c r="R533" s="3">
        <v>1170196</v>
      </c>
      <c r="S533" s="3">
        <f t="shared" si="4"/>
        <v>1217316.1343600515</v>
      </c>
      <c r="T533" s="3">
        <f t="shared" si="4"/>
        <v>1266333.6492120114</v>
      </c>
      <c r="U533" s="3">
        <f t="shared" si="4"/>
        <v>1317324.9461362225</v>
      </c>
      <c r="V533" s="3">
        <f t="shared" si="4"/>
        <v>1370369.5031658025</v>
      </c>
      <c r="W533" s="3">
        <f t="shared" si="4"/>
        <v>1425549.9986657782</v>
      </c>
      <c r="X533" s="3">
        <f t="shared" si="4"/>
        <v>1482952.4402004462</v>
      </c>
      <c r="Y533" s="3">
        <f t="shared" si="4"/>
        <v>1542666.2985898196</v>
      </c>
      <c r="Z533" s="3">
        <f t="shared" si="4"/>
        <v>1604784.6473641065</v>
      </c>
      <c r="AA533" s="3">
        <f t="shared" si="4"/>
        <v>1669404.3078335873</v>
      </c>
      <c r="AB533" s="3">
        <v>1736626</v>
      </c>
      <c r="AC533" s="3">
        <f t="shared" si="1"/>
        <v>1791792.1042700298</v>
      </c>
      <c r="AD533" s="3">
        <f t="shared" si="5"/>
        <v>1848710.6290729386</v>
      </c>
      <c r="AE533" s="3">
        <f t="shared" si="5"/>
        <v>1907437.2422461549</v>
      </c>
      <c r="AF533" s="3">
        <f t="shared" si="5"/>
        <v>1968029.3799858231</v>
      </c>
      <c r="AG533" s="3">
        <f t="shared" si="5"/>
        <v>2030546.3030209383</v>
      </c>
      <c r="AH533" s="3">
        <f t="shared" si="5"/>
        <v>2095049.1545719204</v>
      </c>
      <c r="AI533" s="3">
        <f t="shared" si="5"/>
        <v>2161601.0201503192</v>
      </c>
      <c r="AJ533" s="3">
        <f t="shared" si="5"/>
        <v>2230266.9892581268</v>
      </c>
      <c r="AK533" s="3">
        <f t="shared" si="5"/>
        <v>2301114.2190470505</v>
      </c>
      <c r="AL533" s="3">
        <v>2374212</v>
      </c>
      <c r="AM533" s="3">
        <f t="shared" si="3"/>
        <v>2180859.3057865975</v>
      </c>
      <c r="AN533" s="3">
        <v>2003253</v>
      </c>
      <c r="AO533" s="3">
        <v>2021582</v>
      </c>
      <c r="AP533" s="3">
        <v>2028526</v>
      </c>
      <c r="AQ533" s="3">
        <v>2036076</v>
      </c>
      <c r="AR533" s="3">
        <v>2073652</v>
      </c>
      <c r="AS533" s="3">
        <v>2095924</v>
      </c>
    </row>
    <row r="534" spans="16:45" x14ac:dyDescent="0.2">
      <c r="P534" s="1" t="s">
        <v>22</v>
      </c>
      <c r="Q534" s="2">
        <v>23</v>
      </c>
      <c r="R534" s="3">
        <v>697348</v>
      </c>
      <c r="S534" s="3">
        <f t="shared" si="4"/>
        <v>742977.97213496023</v>
      </c>
      <c r="T534" s="3">
        <f t="shared" si="4"/>
        <v>791593.67643956491</v>
      </c>
      <c r="U534" s="3">
        <f t="shared" si="4"/>
        <v>843390.48004142242</v>
      </c>
      <c r="V534" s="3">
        <f t="shared" si="4"/>
        <v>898576.53363759059</v>
      </c>
      <c r="W534" s="3">
        <f t="shared" si="4"/>
        <v>957373.6079692191</v>
      </c>
      <c r="X534" s="3">
        <f t="shared" si="4"/>
        <v>1020017.9850297137</v>
      </c>
      <c r="Y534" s="3">
        <f t="shared" si="4"/>
        <v>1086761.4075878398</v>
      </c>
      <c r="Z534" s="3">
        <f t="shared" si="4"/>
        <v>1157872.0908415141</v>
      </c>
      <c r="AA534" s="3">
        <f t="shared" si="4"/>
        <v>1233635.8002677208</v>
      </c>
      <c r="AB534" s="3">
        <v>1314357</v>
      </c>
      <c r="AC534" s="3">
        <f t="shared" si="1"/>
        <v>1362687.9964156505</v>
      </c>
      <c r="AD534" s="3">
        <f t="shared" si="5"/>
        <v>1412796.2004046845</v>
      </c>
      <c r="AE534" s="3">
        <f t="shared" si="5"/>
        <v>1464746.962714927</v>
      </c>
      <c r="AF534" s="3">
        <f t="shared" si="5"/>
        <v>1518608.0371450933</v>
      </c>
      <c r="AG534" s="3">
        <f t="shared" si="5"/>
        <v>1574449.6689087905</v>
      </c>
      <c r="AH534" s="3">
        <f t="shared" si="5"/>
        <v>1632344.6862478033</v>
      </c>
      <c r="AI534" s="3">
        <f t="shared" si="5"/>
        <v>1692368.5954141477</v>
      </c>
      <c r="AJ534" s="3">
        <f t="shared" si="5"/>
        <v>1754599.6791447632</v>
      </c>
      <c r="AK534" s="3">
        <f t="shared" si="5"/>
        <v>1819119.0987572789</v>
      </c>
      <c r="AL534" s="3">
        <v>1886011</v>
      </c>
      <c r="AM534" s="3">
        <f t="shared" si="3"/>
        <v>1909882.9222303131</v>
      </c>
      <c r="AN534" s="3">
        <v>1934057</v>
      </c>
      <c r="AO534" s="3">
        <v>1958528</v>
      </c>
      <c r="AP534" s="3">
        <v>2003228</v>
      </c>
      <c r="AQ534" s="3">
        <v>2041692</v>
      </c>
      <c r="AR534" s="3">
        <v>2090708</v>
      </c>
      <c r="AS534" s="3">
        <v>2124200</v>
      </c>
    </row>
    <row r="535" spans="16:45" x14ac:dyDescent="0.2">
      <c r="P535" s="1" t="s">
        <v>23</v>
      </c>
      <c r="Q535" s="2">
        <v>24</v>
      </c>
      <c r="R535" s="3">
        <v>1172158</v>
      </c>
      <c r="S535" s="3">
        <f t="shared" si="4"/>
        <v>1207923.4644406175</v>
      </c>
      <c r="T535" s="3">
        <f t="shared" si="4"/>
        <v>1244780.222415599</v>
      </c>
      <c r="U535" s="3">
        <f t="shared" si="4"/>
        <v>1282761.5720128282</v>
      </c>
      <c r="V535" s="3">
        <f t="shared" si="4"/>
        <v>1321901.8273279101</v>
      </c>
      <c r="W535" s="3">
        <f t="shared" si="4"/>
        <v>1362236.3494650992</v>
      </c>
      <c r="X535" s="3">
        <f t="shared" si="4"/>
        <v>1403801.5784841485</v>
      </c>
      <c r="Y535" s="3">
        <f t="shared" si="4"/>
        <v>1446635.0663219292</v>
      </c>
      <c r="Z535" s="3">
        <f t="shared" si="4"/>
        <v>1490775.5107185782</v>
      </c>
      <c r="AA535" s="3">
        <f t="shared" si="4"/>
        <v>1536262.7901788121</v>
      </c>
      <c r="AB535" s="3">
        <v>1583138</v>
      </c>
      <c r="AC535" s="3">
        <f t="shared" si="1"/>
        <v>1607983.8195796802</v>
      </c>
      <c r="AD535" s="3">
        <f t="shared" si="5"/>
        <v>1633219.5702649155</v>
      </c>
      <c r="AE535" s="3">
        <f t="shared" si="5"/>
        <v>1658851.3716472364</v>
      </c>
      <c r="AF535" s="3">
        <f t="shared" si="5"/>
        <v>1684885.439359244</v>
      </c>
      <c r="AG535" s="3">
        <f t="shared" si="5"/>
        <v>1711328.0865818802</v>
      </c>
      <c r="AH535" s="3">
        <f t="shared" si="5"/>
        <v>1738185.725575356</v>
      </c>
      <c r="AI535" s="3">
        <f t="shared" si="5"/>
        <v>1765464.8692341028</v>
      </c>
      <c r="AJ535" s="3">
        <f t="shared" si="5"/>
        <v>1793172.1326661308</v>
      </c>
      <c r="AK535" s="3">
        <f t="shared" si="5"/>
        <v>1821314.2347971725</v>
      </c>
      <c r="AL535" s="3">
        <v>1849898</v>
      </c>
      <c r="AM535" s="3">
        <f t="shared" si="3"/>
        <v>1882138.059792639</v>
      </c>
      <c r="AN535" s="3">
        <v>1914940</v>
      </c>
      <c r="AO535" s="3">
        <v>1937872</v>
      </c>
      <c r="AP535" s="3">
        <v>1953315</v>
      </c>
      <c r="AQ535" s="3">
        <v>1994795</v>
      </c>
      <c r="AR535" s="3">
        <v>2028282</v>
      </c>
      <c r="AS535" s="3">
        <v>2053772</v>
      </c>
    </row>
    <row r="536" spans="16:45" x14ac:dyDescent="0.2">
      <c r="P536" s="1" t="s">
        <v>24</v>
      </c>
      <c r="Q536" s="2">
        <v>25</v>
      </c>
      <c r="R536" s="3">
        <v>1677492</v>
      </c>
      <c r="S536" s="3">
        <f t="shared" si="4"/>
        <v>1688100.4566812166</v>
      </c>
      <c r="T536" s="3">
        <f t="shared" si="4"/>
        <v>1698776.001225241</v>
      </c>
      <c r="U536" s="3">
        <f t="shared" si="4"/>
        <v>1709519.0578956087</v>
      </c>
      <c r="V536" s="3">
        <f t="shared" si="4"/>
        <v>1720330.0536388971</v>
      </c>
      <c r="W536" s="3">
        <f t="shared" si="4"/>
        <v>1731209.4181016923</v>
      </c>
      <c r="X536" s="3">
        <f t="shared" si="4"/>
        <v>1742157.583647666</v>
      </c>
      <c r="Y536" s="3">
        <f t="shared" si="4"/>
        <v>1753174.9853747557</v>
      </c>
      <c r="Z536" s="3">
        <f t="shared" si="4"/>
        <v>1764262.0611324587</v>
      </c>
      <c r="AA536" s="3">
        <f t="shared" si="4"/>
        <v>1775419.2515392313</v>
      </c>
      <c r="AB536" s="3">
        <v>1786647</v>
      </c>
      <c r="AC536" s="3">
        <f t="shared" si="1"/>
        <v>1786048.6992066996</v>
      </c>
      <c r="AD536" s="3">
        <f t="shared" si="5"/>
        <v>1785450.5987684994</v>
      </c>
      <c r="AE536" s="3">
        <f t="shared" si="5"/>
        <v>1784852.6986183063</v>
      </c>
      <c r="AF536" s="3">
        <f t="shared" si="5"/>
        <v>1784254.9986890492</v>
      </c>
      <c r="AG536" s="3">
        <f t="shared" si="5"/>
        <v>1783657.4989136788</v>
      </c>
      <c r="AH536" s="3">
        <f t="shared" si="5"/>
        <v>1783060.1992251694</v>
      </c>
      <c r="AI536" s="3">
        <f t="shared" si="5"/>
        <v>1782463.0995565169</v>
      </c>
      <c r="AJ536" s="3">
        <f t="shared" si="5"/>
        <v>1781866.1998407401</v>
      </c>
      <c r="AK536" s="3">
        <f t="shared" si="5"/>
        <v>1781269.5000108799</v>
      </c>
      <c r="AL536" s="3">
        <v>1780673</v>
      </c>
      <c r="AM536" s="3">
        <f t="shared" si="3"/>
        <v>1774137.5065924288</v>
      </c>
      <c r="AN536" s="3">
        <v>1767626</v>
      </c>
      <c r="AO536" s="3">
        <v>1769042</v>
      </c>
      <c r="AP536" s="3">
        <v>1765709</v>
      </c>
      <c r="AQ536" s="3">
        <v>1766653</v>
      </c>
      <c r="AR536" s="3">
        <v>1754347</v>
      </c>
      <c r="AS536" s="3">
        <v>1760589</v>
      </c>
    </row>
    <row r="537" spans="16:45" x14ac:dyDescent="0.2">
      <c r="P537" s="1" t="s">
        <v>25</v>
      </c>
      <c r="Q537" s="2">
        <v>26</v>
      </c>
      <c r="R537" s="3">
        <v>1129154</v>
      </c>
      <c r="S537" s="3">
        <f t="shared" si="4"/>
        <v>1147580.2864538655</v>
      </c>
      <c r="T537" s="3">
        <f t="shared" si="4"/>
        <v>1166307.2653132661</v>
      </c>
      <c r="U537" s="3">
        <f t="shared" si="4"/>
        <v>1185339.8434769944</v>
      </c>
      <c r="V537" s="3">
        <f t="shared" si="4"/>
        <v>1204683.0079178829</v>
      </c>
      <c r="W537" s="3">
        <f t="shared" si="4"/>
        <v>1224341.8269895054</v>
      </c>
      <c r="X537" s="3">
        <f t="shared" si="4"/>
        <v>1244321.4517542031</v>
      </c>
      <c r="Y537" s="3">
        <f t="shared" si="4"/>
        <v>1264627.11733278</v>
      </c>
      <c r="Z537" s="3">
        <f t="shared" si="4"/>
        <v>1285264.1442762259</v>
      </c>
      <c r="AA537" s="3">
        <f t="shared" si="4"/>
        <v>1306237.9399598225</v>
      </c>
      <c r="AB537" s="3">
        <v>1327554</v>
      </c>
      <c r="AC537" s="3">
        <f t="shared" si="1"/>
        <v>1365381.6146697949</v>
      </c>
      <c r="AD537" s="3">
        <f t="shared" si="5"/>
        <v>1404287.097683632</v>
      </c>
      <c r="AE537" s="3">
        <f t="shared" si="5"/>
        <v>1444301.1620583702</v>
      </c>
      <c r="AF537" s="3">
        <f t="shared" si="5"/>
        <v>1485455.395954303</v>
      </c>
      <c r="AG537" s="3">
        <f t="shared" si="5"/>
        <v>1527782.2876116873</v>
      </c>
      <c r="AH537" s="3">
        <f t="shared" si="5"/>
        <v>1571315.250997819</v>
      </c>
      <c r="AI537" s="3">
        <f t="shared" si="5"/>
        <v>1616088.6521849025</v>
      </c>
      <c r="AJ537" s="3">
        <f t="shared" si="5"/>
        <v>1662137.836479537</v>
      </c>
      <c r="AK537" s="3">
        <f t="shared" si="5"/>
        <v>1709499.1563252341</v>
      </c>
      <c r="AL537" s="3">
        <v>1758210</v>
      </c>
      <c r="AM537" s="3">
        <f t="shared" si="3"/>
        <v>1796555.8463293035</v>
      </c>
      <c r="AN537" s="3">
        <v>1835738</v>
      </c>
      <c r="AO537" s="3">
        <v>1871878</v>
      </c>
      <c r="AP537" s="3">
        <v>1903553</v>
      </c>
      <c r="AQ537" s="3">
        <v>1955640</v>
      </c>
      <c r="AR537" s="3">
        <v>1979043</v>
      </c>
      <c r="AS537" s="3">
        <v>2014489</v>
      </c>
    </row>
    <row r="538" spans="16:45" x14ac:dyDescent="0.2">
      <c r="P538" s="1" t="s">
        <v>26</v>
      </c>
      <c r="Q538" s="2">
        <v>27</v>
      </c>
      <c r="R538" s="3">
        <v>1678745</v>
      </c>
      <c r="S538" s="3">
        <f t="shared" si="4"/>
        <v>1686039.7904777629</v>
      </c>
      <c r="T538" s="3">
        <f t="shared" si="4"/>
        <v>1693366.2796162008</v>
      </c>
      <c r="U538" s="3">
        <f t="shared" si="4"/>
        <v>1700724.6051581437</v>
      </c>
      <c r="V538" s="3">
        <f t="shared" si="4"/>
        <v>1708114.905444968</v>
      </c>
      <c r="W538" s="3">
        <f t="shared" si="4"/>
        <v>1715537.3194191959</v>
      </c>
      <c r="X538" s="3">
        <f t="shared" si="4"/>
        <v>1722991.986627108</v>
      </c>
      <c r="Y538" s="3">
        <f t="shared" si="4"/>
        <v>1730479.0472213668</v>
      </c>
      <c r="Z538" s="3">
        <f t="shared" si="4"/>
        <v>1737998.6419636528</v>
      </c>
      <c r="AA538" s="3">
        <f t="shared" si="4"/>
        <v>1745550.9122273088</v>
      </c>
      <c r="AB538" s="3">
        <v>1753136</v>
      </c>
      <c r="AC538" s="3">
        <f t="shared" si="1"/>
        <v>1751198.0886335704</v>
      </c>
      <c r="AD538" s="3">
        <f t="shared" ref="AD538:AK552" si="6">$AB538*(($AL538/$AB538)^((AD$511-2000)/10))</f>
        <v>1749262.3194286523</v>
      </c>
      <c r="AE538" s="3">
        <f t="shared" si="6"/>
        <v>1747328.6900173072</v>
      </c>
      <c r="AF538" s="3">
        <f t="shared" si="6"/>
        <v>1745397.1980342134</v>
      </c>
      <c r="AG538" s="3">
        <f t="shared" si="6"/>
        <v>1743467.8411166638</v>
      </c>
      <c r="AH538" s="3">
        <f t="shared" si="6"/>
        <v>1741540.6169045633</v>
      </c>
      <c r="AI538" s="3">
        <f t="shared" si="6"/>
        <v>1739615.523040426</v>
      </c>
      <c r="AJ538" s="3">
        <f t="shared" si="6"/>
        <v>1737692.5571693711</v>
      </c>
      <c r="AK538" s="3">
        <f t="shared" si="6"/>
        <v>1735771.7169391215</v>
      </c>
      <c r="AL538" s="3">
        <v>1733853</v>
      </c>
      <c r="AM538" s="3">
        <f t="shared" si="3"/>
        <v>1734365.424278863</v>
      </c>
      <c r="AN538" s="3">
        <v>1734878</v>
      </c>
      <c r="AO538" s="3">
        <v>1745251</v>
      </c>
      <c r="AP538" s="3">
        <v>1747218</v>
      </c>
      <c r="AQ538" s="3">
        <v>1736600</v>
      </c>
      <c r="AR538" s="3">
        <v>1743372</v>
      </c>
      <c r="AS538" s="3">
        <v>1738057</v>
      </c>
    </row>
    <row r="539" spans="16:45" x14ac:dyDescent="0.2">
      <c r="P539" s="1" t="s">
        <v>27</v>
      </c>
      <c r="Q539" s="2">
        <v>28</v>
      </c>
      <c r="R539" s="3">
        <v>1097005</v>
      </c>
      <c r="S539" s="3">
        <f t="shared" si="4"/>
        <v>1123565.4636212841</v>
      </c>
      <c r="T539" s="3">
        <f t="shared" si="4"/>
        <v>1150769.0038263372</v>
      </c>
      <c r="U539" s="3">
        <f t="shared" si="4"/>
        <v>1178631.1906555956</v>
      </c>
      <c r="V539" s="3">
        <f t="shared" si="4"/>
        <v>1207167.9711281718</v>
      </c>
      <c r="W539" s="3">
        <f t="shared" si="4"/>
        <v>1236395.6783691861</v>
      </c>
      <c r="X539" s="3">
        <f t="shared" si="4"/>
        <v>1266331.0409580872</v>
      </c>
      <c r="Y539" s="3">
        <f t="shared" si="4"/>
        <v>1296991.1925033126</v>
      </c>
      <c r="Z539" s="3">
        <f t="shared" si="4"/>
        <v>1328393.6814487688</v>
      </c>
      <c r="AA539" s="3">
        <f t="shared" si="4"/>
        <v>1360556.4811177433</v>
      </c>
      <c r="AB539" s="3">
        <v>1393498</v>
      </c>
      <c r="AC539" s="3">
        <f t="shared" si="1"/>
        <v>1423443.4553890585</v>
      </c>
      <c r="AD539" s="3">
        <f t="shared" si="6"/>
        <v>1454032.4210655077</v>
      </c>
      <c r="AE539" s="3">
        <f t="shared" si="6"/>
        <v>1485278.7256883073</v>
      </c>
      <c r="AF539" s="3">
        <f t="shared" si="6"/>
        <v>1517196.4950861945</v>
      </c>
      <c r="AG539" s="3">
        <f t="shared" si="6"/>
        <v>1549800.1586436878</v>
      </c>
      <c r="AH539" s="3">
        <f t="shared" si="6"/>
        <v>1583104.4558243225</v>
      </c>
      <c r="AI539" s="3">
        <f t="shared" si="6"/>
        <v>1617124.4428340688</v>
      </c>
      <c r="AJ539" s="3">
        <f t="shared" si="6"/>
        <v>1651875.4994279384</v>
      </c>
      <c r="AK539" s="3">
        <f t="shared" si="6"/>
        <v>1687373.3358628657</v>
      </c>
      <c r="AL539" s="3">
        <v>1723634</v>
      </c>
      <c r="AM539" s="3">
        <f t="shared" si="3"/>
        <v>1745091.4386770683</v>
      </c>
      <c r="AN539" s="3">
        <v>1766816</v>
      </c>
      <c r="AO539" s="3">
        <v>1790826</v>
      </c>
      <c r="AP539" s="3">
        <v>1800506</v>
      </c>
      <c r="AQ539" s="3">
        <v>1829034</v>
      </c>
      <c r="AR539" s="3">
        <v>1846331</v>
      </c>
      <c r="AS539" s="3">
        <v>1857532</v>
      </c>
    </row>
    <row r="540" spans="16:45" x14ac:dyDescent="0.2">
      <c r="P540" s="1" t="s">
        <v>28</v>
      </c>
      <c r="Q540" s="2">
        <v>29</v>
      </c>
      <c r="R540" s="3">
        <v>1435019</v>
      </c>
      <c r="S540" s="3">
        <f t="shared" si="4"/>
        <v>1445028.2213571756</v>
      </c>
      <c r="T540" s="3">
        <f t="shared" si="4"/>
        <v>1455107.2567810477</v>
      </c>
      <c r="U540" s="3">
        <f t="shared" si="4"/>
        <v>1465256.5932229722</v>
      </c>
      <c r="V540" s="3">
        <f t="shared" si="4"/>
        <v>1475476.721030778</v>
      </c>
      <c r="W540" s="3">
        <f t="shared" si="4"/>
        <v>1485768.1339724581</v>
      </c>
      <c r="X540" s="3">
        <f t="shared" si="4"/>
        <v>1496131.3292600242</v>
      </c>
      <c r="Y540" s="3">
        <f t="shared" si="4"/>
        <v>1506566.8075735301</v>
      </c>
      <c r="Z540" s="3">
        <f t="shared" si="4"/>
        <v>1517075.0730852599</v>
      </c>
      <c r="AA540" s="3">
        <f t="shared" si="4"/>
        <v>1527656.6334840863</v>
      </c>
      <c r="AB540" s="3">
        <v>1538312</v>
      </c>
      <c r="AC540" s="3">
        <f t="shared" si="1"/>
        <v>1550487.469163357</v>
      </c>
      <c r="AD540" s="3">
        <f t="shared" si="6"/>
        <v>1562759.3050256334</v>
      </c>
      <c r="AE540" s="3">
        <f t="shared" si="6"/>
        <v>1575128.2703123169</v>
      </c>
      <c r="AF540" s="3">
        <f t="shared" si="6"/>
        <v>1587595.1337857344</v>
      </c>
      <c r="AG540" s="3">
        <f t="shared" si="6"/>
        <v>1600160.6702928303</v>
      </c>
      <c r="AH540" s="3">
        <f t="shared" si="6"/>
        <v>1612825.6608133276</v>
      </c>
      <c r="AI540" s="3">
        <f t="shared" si="6"/>
        <v>1625590.8925082658</v>
      </c>
      <c r="AJ540" s="3">
        <f t="shared" si="6"/>
        <v>1638457.1587689256</v>
      </c>
      <c r="AK540" s="3">
        <f t="shared" si="6"/>
        <v>1651425.2592661413</v>
      </c>
      <c r="AL540" s="3">
        <v>1664496</v>
      </c>
      <c r="AM540" s="3">
        <f t="shared" si="3"/>
        <v>1690882.8478779953</v>
      </c>
      <c r="AN540" s="3">
        <v>1717688</v>
      </c>
      <c r="AO540" s="3">
        <v>1736517</v>
      </c>
      <c r="AP540" s="3">
        <v>1766650</v>
      </c>
      <c r="AQ540" s="3">
        <v>1789473</v>
      </c>
      <c r="AR540" s="3">
        <v>1788846</v>
      </c>
      <c r="AS540" s="3">
        <v>1802777</v>
      </c>
    </row>
    <row r="541" spans="16:45" x14ac:dyDescent="0.2">
      <c r="P541" s="1" t="s">
        <v>29</v>
      </c>
      <c r="Q541" s="2">
        <v>30</v>
      </c>
      <c r="R541" s="3">
        <v>1212675</v>
      </c>
      <c r="S541" s="3">
        <f t="shared" si="4"/>
        <v>1239006.1153407539</v>
      </c>
      <c r="T541" s="3">
        <f t="shared" si="4"/>
        <v>1265908.9647694437</v>
      </c>
      <c r="U541" s="3">
        <f t="shared" si="4"/>
        <v>1293395.9624912064</v>
      </c>
      <c r="V541" s="3">
        <f t="shared" si="4"/>
        <v>1321479.7922639165</v>
      </c>
      <c r="W541" s="3">
        <f t="shared" si="4"/>
        <v>1350173.4132510535</v>
      </c>
      <c r="X541" s="3">
        <f t="shared" si="4"/>
        <v>1379490.0660016523</v>
      </c>
      <c r="Y541" s="3">
        <f t="shared" si="4"/>
        <v>1409443.2785600985</v>
      </c>
      <c r="Z541" s="3">
        <f t="shared" si="4"/>
        <v>1440046.8727085853</v>
      </c>
      <c r="AA541" s="3">
        <f t="shared" si="4"/>
        <v>1471314.9703451172</v>
      </c>
      <c r="AB541" s="3">
        <v>1503262</v>
      </c>
      <c r="AC541" s="3">
        <f t="shared" si="1"/>
        <v>1514997.5277418233</v>
      </c>
      <c r="AD541" s="3">
        <f t="shared" si="6"/>
        <v>1526824.6713239856</v>
      </c>
      <c r="AE541" s="3">
        <f t="shared" si="6"/>
        <v>1538744.1459646157</v>
      </c>
      <c r="AF541" s="3">
        <f t="shared" si="6"/>
        <v>1550756.6724653433</v>
      </c>
      <c r="AG541" s="3">
        <f t="shared" si="6"/>
        <v>1562862.9772548841</v>
      </c>
      <c r="AH541" s="3">
        <f t="shared" si="6"/>
        <v>1575063.7924329722</v>
      </c>
      <c r="AI541" s="3">
        <f t="shared" si="6"/>
        <v>1587359.8558146311</v>
      </c>
      <c r="AJ541" s="3">
        <f t="shared" si="6"/>
        <v>1599751.9109747889</v>
      </c>
      <c r="AK541" s="3">
        <f t="shared" si="6"/>
        <v>1612240.7072932483</v>
      </c>
      <c r="AL541" s="3">
        <v>1624827</v>
      </c>
      <c r="AM541" s="3">
        <f t="shared" si="3"/>
        <v>1630742.2327066287</v>
      </c>
      <c r="AN541" s="3">
        <v>1636679</v>
      </c>
      <c r="AO541" s="3">
        <v>1639530</v>
      </c>
      <c r="AP541" s="3">
        <v>1654328</v>
      </c>
      <c r="AQ541" s="3">
        <v>1657840</v>
      </c>
      <c r="AR541" s="3">
        <v>1675232</v>
      </c>
      <c r="AS541" s="3">
        <v>1670680</v>
      </c>
    </row>
    <row r="542" spans="16:45" x14ac:dyDescent="0.2">
      <c r="P542" s="1" t="s">
        <v>30</v>
      </c>
      <c r="Q542" s="2">
        <v>31</v>
      </c>
      <c r="R542" s="3">
        <v>1275317</v>
      </c>
      <c r="S542" s="3">
        <f t="shared" si="4"/>
        <v>1283706.9161471939</v>
      </c>
      <c r="T542" s="3">
        <f t="shared" si="4"/>
        <v>1292152.0269581119</v>
      </c>
      <c r="U542" s="3">
        <f t="shared" si="4"/>
        <v>1300652.6955413779</v>
      </c>
      <c r="V542" s="3">
        <f t="shared" si="4"/>
        <v>1309209.2873943946</v>
      </c>
      <c r="W542" s="3">
        <f t="shared" si="4"/>
        <v>1317822.1704190592</v>
      </c>
      <c r="X542" s="3">
        <f t="shared" si="4"/>
        <v>1326491.7149375821</v>
      </c>
      <c r="Y542" s="3">
        <f t="shared" si="4"/>
        <v>1335218.2937084083</v>
      </c>
      <c r="Z542" s="3">
        <f t="shared" si="4"/>
        <v>1344002.2819422453</v>
      </c>
      <c r="AA542" s="3">
        <f t="shared" si="4"/>
        <v>1352844.0573181969</v>
      </c>
      <c r="AB542" s="3">
        <v>1361744</v>
      </c>
      <c r="AC542" s="3">
        <f t="shared" si="1"/>
        <v>1376745.360035202</v>
      </c>
      <c r="AD542" s="3">
        <f t="shared" si="6"/>
        <v>1391911.9793283157</v>
      </c>
      <c r="AE542" s="3">
        <f t="shared" si="6"/>
        <v>1407245.6784224291</v>
      </c>
      <c r="AF542" s="3">
        <f t="shared" si="6"/>
        <v>1422748.2979162526</v>
      </c>
      <c r="AG542" s="3">
        <f t="shared" si="6"/>
        <v>1438421.6986850554</v>
      </c>
      <c r="AH542" s="3">
        <f t="shared" si="6"/>
        <v>1454267.7621040395</v>
      </c>
      <c r="AI542" s="3">
        <f t="shared" si="6"/>
        <v>1470288.3902741729</v>
      </c>
      <c r="AJ542" s="3">
        <f t="shared" si="6"/>
        <v>1486485.5062505095</v>
      </c>
      <c r="AK542" s="3">
        <f t="shared" si="6"/>
        <v>1502861.0542730256</v>
      </c>
      <c r="AL542" s="3">
        <v>1519417</v>
      </c>
      <c r="AM542" s="3">
        <f t="shared" si="3"/>
        <v>1530877.2801266599</v>
      </c>
      <c r="AN542" s="3">
        <v>1542424</v>
      </c>
      <c r="AO542" s="3">
        <v>1550431</v>
      </c>
      <c r="AP542" s="3">
        <v>1572182</v>
      </c>
      <c r="AQ542" s="3">
        <v>1581308</v>
      </c>
      <c r="AR542" s="3">
        <v>1591885</v>
      </c>
      <c r="AS542" s="3">
        <v>1595437</v>
      </c>
    </row>
    <row r="543" spans="16:45" x14ac:dyDescent="0.2">
      <c r="P543" s="1" t="s">
        <v>31</v>
      </c>
      <c r="Q543" s="2">
        <v>32</v>
      </c>
      <c r="R543" s="3">
        <v>887126</v>
      </c>
      <c r="S543" s="3">
        <f t="shared" si="4"/>
        <v>911037.57197122567</v>
      </c>
      <c r="T543" s="3">
        <f t="shared" si="4"/>
        <v>935593.65585410222</v>
      </c>
      <c r="U543" s="3">
        <f t="shared" si="4"/>
        <v>960811.62380654365</v>
      </c>
      <c r="V543" s="3">
        <f t="shared" si="4"/>
        <v>986709.31623517326</v>
      </c>
      <c r="W543" s="3">
        <f t="shared" si="4"/>
        <v>1013305.0544164871</v>
      </c>
      <c r="X543" s="3">
        <f t="shared" si="4"/>
        <v>1040617.6534582091</v>
      </c>
      <c r="Y543" s="3">
        <f t="shared" si="4"/>
        <v>1068666.4356100049</v>
      </c>
      <c r="Z543" s="3">
        <f t="shared" si="4"/>
        <v>1097471.2439329736</v>
      </c>
      <c r="AA543" s="3">
        <f t="shared" si="4"/>
        <v>1127052.4563375858</v>
      </c>
      <c r="AB543" s="3">
        <v>1157431</v>
      </c>
      <c r="AC543" s="3">
        <f t="shared" si="1"/>
        <v>1188661.3238968397</v>
      </c>
      <c r="AD543" s="3">
        <f t="shared" si="6"/>
        <v>1220734.3184416073</v>
      </c>
      <c r="AE543" s="3">
        <f t="shared" si="6"/>
        <v>1253672.7209527888</v>
      </c>
      <c r="AF543" s="3">
        <f t="shared" si="6"/>
        <v>1287499.8822574264</v>
      </c>
      <c r="AG543" s="3">
        <f t="shared" si="6"/>
        <v>1322239.7832450815</v>
      </c>
      <c r="AH543" s="3">
        <f t="shared" si="6"/>
        <v>1357917.0518684648</v>
      </c>
      <c r="AI543" s="3">
        <f t="shared" si="6"/>
        <v>1394556.9806027859</v>
      </c>
      <c r="AJ543" s="3">
        <f t="shared" si="6"/>
        <v>1432185.5443761977</v>
      </c>
      <c r="AK543" s="3">
        <f t="shared" si="6"/>
        <v>1470829.4189840497</v>
      </c>
      <c r="AL543" s="3">
        <v>1510516</v>
      </c>
      <c r="AM543" s="3">
        <f t="shared" si="3"/>
        <v>1543870.2464507825</v>
      </c>
      <c r="AN543" s="3">
        <v>1577961</v>
      </c>
      <c r="AO543" s="3">
        <v>1601160</v>
      </c>
      <c r="AP543" s="3">
        <v>1642448</v>
      </c>
      <c r="AQ543" s="3">
        <v>1687468</v>
      </c>
      <c r="AR543" s="3">
        <v>1718406</v>
      </c>
      <c r="AS543" s="3">
        <v>1761605</v>
      </c>
    </row>
    <row r="544" spans="16:45" x14ac:dyDescent="0.2">
      <c r="P544" s="1" t="s">
        <v>32</v>
      </c>
      <c r="Q544" s="2">
        <v>33</v>
      </c>
      <c r="R544" s="3">
        <v>914761</v>
      </c>
      <c r="S544" s="3">
        <f t="shared" si="4"/>
        <v>941400.36247949733</v>
      </c>
      <c r="T544" s="3">
        <f t="shared" si="4"/>
        <v>968815.50752221502</v>
      </c>
      <c r="U544" s="3">
        <f t="shared" si="4"/>
        <v>997029.02720729366</v>
      </c>
      <c r="V544" s="3">
        <f t="shared" si="4"/>
        <v>1026064.1715328123</v>
      </c>
      <c r="W544" s="3">
        <f t="shared" si="4"/>
        <v>1055944.8675754811</v>
      </c>
      <c r="X544" s="3">
        <f t="shared" si="4"/>
        <v>1086695.7392082987</v>
      </c>
      <c r="Y544" s="3">
        <f t="shared" si="4"/>
        <v>1118342.1273924201</v>
      </c>
      <c r="Z544" s="3">
        <f t="shared" si="4"/>
        <v>1150910.111059956</v>
      </c>
      <c r="AA544" s="3">
        <f t="shared" si="4"/>
        <v>1184426.5286049154</v>
      </c>
      <c r="AB544" s="3">
        <v>1218919</v>
      </c>
      <c r="AC544" s="3">
        <f t="shared" si="1"/>
        <v>1243433.498234011</v>
      </c>
      <c r="AD544" s="3">
        <f t="shared" si="6"/>
        <v>1268441.0239978787</v>
      </c>
      <c r="AE544" s="3">
        <f t="shared" si="6"/>
        <v>1293951.4928992111</v>
      </c>
      <c r="AF544" s="3">
        <f t="shared" si="6"/>
        <v>1319975.0199650568</v>
      </c>
      <c r="AG544" s="3">
        <f t="shared" si="6"/>
        <v>1346521.9236525635</v>
      </c>
      <c r="AH544" s="3">
        <f t="shared" si="6"/>
        <v>1373602.7299402971</v>
      </c>
      <c r="AI544" s="3">
        <f t="shared" si="6"/>
        <v>1401228.1765018438</v>
      </c>
      <c r="AJ544" s="3">
        <f t="shared" si="6"/>
        <v>1429409.2169633519</v>
      </c>
      <c r="AK544" s="3">
        <f t="shared" si="6"/>
        <v>1458157.0252466975</v>
      </c>
      <c r="AL544" s="3">
        <v>1487483</v>
      </c>
      <c r="AM544" s="3">
        <f t="shared" si="3"/>
        <v>1509683.8252852815</v>
      </c>
      <c r="AN544" s="3">
        <v>1532216</v>
      </c>
      <c r="AO544" s="3">
        <v>1550614</v>
      </c>
      <c r="AP544" s="3">
        <v>1558587</v>
      </c>
      <c r="AQ544" s="3">
        <v>1579355</v>
      </c>
      <c r="AR544" s="3">
        <v>1598234</v>
      </c>
      <c r="AS544" s="3">
        <v>1604134</v>
      </c>
    </row>
    <row r="545" spans="16:45" x14ac:dyDescent="0.2">
      <c r="P545" s="1" t="s">
        <v>33</v>
      </c>
      <c r="Q545" s="2">
        <v>34</v>
      </c>
      <c r="R545" s="3">
        <v>1396107</v>
      </c>
      <c r="S545" s="3">
        <f t="shared" ref="S545:AA552" si="7">$R545*(($AB545/$R545)^((S$511-1990)/10))</f>
        <v>1395940.1102540866</v>
      </c>
      <c r="T545" s="3">
        <f t="shared" si="7"/>
        <v>1395773.2404580675</v>
      </c>
      <c r="U545" s="3">
        <f t="shared" si="7"/>
        <v>1395606.3906095582</v>
      </c>
      <c r="V545" s="3">
        <f t="shared" si="7"/>
        <v>1395439.560706174</v>
      </c>
      <c r="W545" s="3">
        <f t="shared" si="7"/>
        <v>1395272.7507455307</v>
      </c>
      <c r="X545" s="3">
        <f t="shared" si="7"/>
        <v>1395105.9607252444</v>
      </c>
      <c r="Y545" s="3">
        <f t="shared" si="7"/>
        <v>1394939.1906429315</v>
      </c>
      <c r="Z545" s="3">
        <f t="shared" si="7"/>
        <v>1394772.4404962084</v>
      </c>
      <c r="AA545" s="3">
        <f t="shared" si="7"/>
        <v>1394605.7102826922</v>
      </c>
      <c r="AB545" s="3">
        <v>1394439</v>
      </c>
      <c r="AC545" s="3">
        <f t="shared" si="1"/>
        <v>1398897.015016522</v>
      </c>
      <c r="AD545" s="3">
        <f t="shared" si="6"/>
        <v>1403369.2822863783</v>
      </c>
      <c r="AE545" s="3">
        <f t="shared" si="6"/>
        <v>1407855.847373957</v>
      </c>
      <c r="AF545" s="3">
        <f t="shared" si="6"/>
        <v>1412356.7559893152</v>
      </c>
      <c r="AG545" s="3">
        <f t="shared" si="6"/>
        <v>1416872.0539886442</v>
      </c>
      <c r="AH545" s="3">
        <f t="shared" si="6"/>
        <v>1421401.7873747386</v>
      </c>
      <c r="AI545" s="3">
        <f t="shared" si="6"/>
        <v>1425946.002297462</v>
      </c>
      <c r="AJ545" s="3">
        <f t="shared" si="6"/>
        <v>1430504.7450542203</v>
      </c>
      <c r="AK545" s="3">
        <f t="shared" si="6"/>
        <v>1435078.0620904318</v>
      </c>
      <c r="AL545" s="3">
        <v>1439666</v>
      </c>
      <c r="AM545" s="3">
        <f t="shared" si="3"/>
        <v>1448804.4960124881</v>
      </c>
      <c r="AN545" s="3">
        <v>1458001</v>
      </c>
      <c r="AO545" s="3">
        <v>1458198</v>
      </c>
      <c r="AP545" s="3">
        <v>1469958</v>
      </c>
      <c r="AQ545" s="3">
        <v>1476974</v>
      </c>
      <c r="AR545" s="3">
        <v>1473064</v>
      </c>
      <c r="AS545" s="3">
        <v>1474725</v>
      </c>
    </row>
    <row r="546" spans="16:45" x14ac:dyDescent="0.2">
      <c r="P546" s="1" t="s">
        <v>34</v>
      </c>
      <c r="Q546" s="2">
        <v>35</v>
      </c>
      <c r="R546" s="3">
        <v>1226293</v>
      </c>
      <c r="S546" s="3">
        <f t="shared" si="7"/>
        <v>1234314.7033119195</v>
      </c>
      <c r="T546" s="3">
        <f t="shared" si="7"/>
        <v>1242388.8799919689</v>
      </c>
      <c r="U546" s="3">
        <f t="shared" si="7"/>
        <v>1250515.8732907351</v>
      </c>
      <c r="V546" s="3">
        <f t="shared" si="7"/>
        <v>1258696.0287041508</v>
      </c>
      <c r="W546" s="3">
        <f t="shared" si="7"/>
        <v>1266929.6939881865</v>
      </c>
      <c r="X546" s="3">
        <f t="shared" si="7"/>
        <v>1275217.2191736312</v>
      </c>
      <c r="Y546" s="3">
        <f t="shared" si="7"/>
        <v>1283558.9565809732</v>
      </c>
      <c r="Z546" s="3">
        <f t="shared" si="7"/>
        <v>1291955.2608353798</v>
      </c>
      <c r="AA546" s="3">
        <f t="shared" si="7"/>
        <v>1300406.4888817726</v>
      </c>
      <c r="AB546" s="3">
        <v>1308913</v>
      </c>
      <c r="AC546" s="3">
        <f t="shared" si="1"/>
        <v>1315517.3108932702</v>
      </c>
      <c r="AD546" s="3">
        <f t="shared" si="6"/>
        <v>1322154.9447975999</v>
      </c>
      <c r="AE546" s="3">
        <f t="shared" si="6"/>
        <v>1328826.0698490876</v>
      </c>
      <c r="AF546" s="3">
        <f t="shared" si="6"/>
        <v>1335530.855032187</v>
      </c>
      <c r="AG546" s="3">
        <f t="shared" si="6"/>
        <v>1342269.4701839865</v>
      </c>
      <c r="AH546" s="3">
        <f t="shared" si="6"/>
        <v>1349042.0859985135</v>
      </c>
      <c r="AI546" s="3">
        <f t="shared" si="6"/>
        <v>1355848.8740310566</v>
      </c>
      <c r="AJ546" s="3">
        <f t="shared" si="6"/>
        <v>1362690.0067025113</v>
      </c>
      <c r="AK546" s="3">
        <f t="shared" si="6"/>
        <v>1369565.6573037473</v>
      </c>
      <c r="AL546" s="3">
        <v>1376476</v>
      </c>
      <c r="AM546" s="3">
        <f t="shared" si="3"/>
        <v>1380206.4449827787</v>
      </c>
      <c r="AN546" s="3">
        <v>1383947</v>
      </c>
      <c r="AO546" s="3">
        <v>1389197</v>
      </c>
      <c r="AP546" s="3">
        <v>1390457</v>
      </c>
      <c r="AQ546" s="3">
        <v>1394807</v>
      </c>
      <c r="AR546" s="3">
        <v>1383907</v>
      </c>
      <c r="AS546" s="3">
        <v>1387245</v>
      </c>
    </row>
    <row r="547" spans="16:45" x14ac:dyDescent="0.2">
      <c r="P547" s="1" t="s">
        <v>35</v>
      </c>
      <c r="Q547" s="2">
        <v>36</v>
      </c>
      <c r="R547" s="3">
        <v>945237</v>
      </c>
      <c r="S547" s="3">
        <f t="shared" si="7"/>
        <v>962536.10755866219</v>
      </c>
      <c r="T547" s="3">
        <f t="shared" si="7"/>
        <v>980151.81203674909</v>
      </c>
      <c r="U547" s="3">
        <f t="shared" si="7"/>
        <v>998089.90758341237</v>
      </c>
      <c r="V547" s="3">
        <f t="shared" si="7"/>
        <v>1016356.294388521</v>
      </c>
      <c r="W547" s="3">
        <f t="shared" si="7"/>
        <v>1034956.9806233495</v>
      </c>
      <c r="X547" s="3">
        <f t="shared" si="7"/>
        <v>1053898.0844167806</v>
      </c>
      <c r="Y547" s="3">
        <f t="shared" si="7"/>
        <v>1073185.8358676801</v>
      </c>
      <c r="Z547" s="3">
        <f t="shared" si="7"/>
        <v>1092826.5790940963</v>
      </c>
      <c r="AA547" s="3">
        <f t="shared" si="7"/>
        <v>1112826.7743199642</v>
      </c>
      <c r="AB547" s="3">
        <v>1133193</v>
      </c>
      <c r="AC547" s="3">
        <f t="shared" si="1"/>
        <v>1154737.3562730202</v>
      </c>
      <c r="AD547" s="3">
        <f t="shared" si="6"/>
        <v>1176691.3155767855</v>
      </c>
      <c r="AE547" s="3">
        <f t="shared" si="6"/>
        <v>1199062.6653169929</v>
      </c>
      <c r="AF547" s="3">
        <f t="shared" si="6"/>
        <v>1221859.3409541233</v>
      </c>
      <c r="AG547" s="3">
        <f t="shared" si="6"/>
        <v>1245089.4288182678</v>
      </c>
      <c r="AH547" s="3">
        <f t="shared" si="6"/>
        <v>1268761.1689774746</v>
      </c>
      <c r="AI547" s="3">
        <f t="shared" si="6"/>
        <v>1292882.9581606272</v>
      </c>
      <c r="AJ547" s="3">
        <f t="shared" si="6"/>
        <v>1317463.3527358929</v>
      </c>
      <c r="AK547" s="3">
        <f t="shared" si="6"/>
        <v>1342511.0717457964</v>
      </c>
      <c r="AL547" s="3">
        <v>1368035</v>
      </c>
      <c r="AM547" s="3">
        <f t="shared" si="3"/>
        <v>1385121.2989247548</v>
      </c>
      <c r="AN547" s="3">
        <v>1402421</v>
      </c>
      <c r="AO547" s="3">
        <v>1432677</v>
      </c>
      <c r="AP547" s="3">
        <v>1452271</v>
      </c>
      <c r="AQ547" s="3">
        <v>1477852</v>
      </c>
      <c r="AR547" s="3">
        <v>1493961</v>
      </c>
      <c r="AS547" s="3">
        <v>1520011</v>
      </c>
    </row>
    <row r="548" spans="16:45" x14ac:dyDescent="0.2">
      <c r="P548" s="1" t="s">
        <v>36</v>
      </c>
      <c r="Q548" s="2">
        <v>37</v>
      </c>
      <c r="R548" s="3">
        <v>562008</v>
      </c>
      <c r="S548" s="3">
        <f t="shared" si="7"/>
        <v>589230.27036538743</v>
      </c>
      <c r="T548" s="3">
        <f t="shared" si="7"/>
        <v>617771.11983257812</v>
      </c>
      <c r="U548" s="3">
        <f t="shared" si="7"/>
        <v>647694.41709526943</v>
      </c>
      <c r="V548" s="3">
        <f t="shared" si="7"/>
        <v>679067.12448790332</v>
      </c>
      <c r="W548" s="3">
        <f t="shared" si="7"/>
        <v>711959.44783393387</v>
      </c>
      <c r="X548" s="3">
        <f t="shared" si="7"/>
        <v>746444.99355237081</v>
      </c>
      <c r="Y548" s="3">
        <f t="shared" si="7"/>
        <v>782600.93337417499</v>
      </c>
      <c r="Z548" s="3">
        <f t="shared" si="7"/>
        <v>820508.17703710566</v>
      </c>
      <c r="AA548" s="3">
        <f t="shared" si="7"/>
        <v>860251.55334547721</v>
      </c>
      <c r="AB548" s="3">
        <v>901920</v>
      </c>
      <c r="AC548" s="3">
        <f t="shared" si="1"/>
        <v>939901.16792023566</v>
      </c>
      <c r="AD548" s="3">
        <f t="shared" si="6"/>
        <v>979481.77827060409</v>
      </c>
      <c r="AE548" s="3">
        <f t="shared" si="6"/>
        <v>1020729.1859068767</v>
      </c>
      <c r="AF548" s="3">
        <f t="shared" si="6"/>
        <v>1063713.5820961338</v>
      </c>
      <c r="AG548" s="3">
        <f t="shared" si="6"/>
        <v>1108508.1139621849</v>
      </c>
      <c r="AH548" s="3">
        <f t="shared" si="6"/>
        <v>1155189.0089610112</v>
      </c>
      <c r="AI548" s="3">
        <f t="shared" si="6"/>
        <v>1203835.704598051</v>
      </c>
      <c r="AJ548" s="3">
        <f t="shared" si="6"/>
        <v>1254530.9836080675</v>
      </c>
      <c r="AK548" s="3">
        <f t="shared" si="6"/>
        <v>1307361.1148276397</v>
      </c>
      <c r="AL548" s="3">
        <v>1362416</v>
      </c>
      <c r="AM548" s="3">
        <f t="shared" si="3"/>
        <v>1416981.3183355664</v>
      </c>
      <c r="AN548" s="3">
        <v>1473732</v>
      </c>
      <c r="AO548" s="3">
        <v>1497024</v>
      </c>
      <c r="AP548" s="3">
        <v>1539722</v>
      </c>
      <c r="AQ548" s="3">
        <v>1582181</v>
      </c>
      <c r="AR548" s="3">
        <v>1607497</v>
      </c>
      <c r="AS548" s="3">
        <v>1648769</v>
      </c>
    </row>
    <row r="549" spans="16:45" x14ac:dyDescent="0.2">
      <c r="P549" s="1" t="s">
        <v>37</v>
      </c>
      <c r="Q549" s="2">
        <v>38</v>
      </c>
      <c r="R549" s="3">
        <v>455597</v>
      </c>
      <c r="S549" s="3">
        <f t="shared" si="7"/>
        <v>479449.39009401982</v>
      </c>
      <c r="T549" s="3">
        <f t="shared" si="7"/>
        <v>504550.55160926789</v>
      </c>
      <c r="U549" s="3">
        <f t="shared" si="7"/>
        <v>530965.86290222441</v>
      </c>
      <c r="V549" s="3">
        <f t="shared" si="7"/>
        <v>558764.12515713775</v>
      </c>
      <c r="W549" s="3">
        <f t="shared" si="7"/>
        <v>588017.74158523488</v>
      </c>
      <c r="X549" s="3">
        <f t="shared" si="7"/>
        <v>618802.9060057546</v>
      </c>
      <c r="Y549" s="3">
        <f t="shared" si="7"/>
        <v>651199.80129997816</v>
      </c>
      <c r="Z549" s="3">
        <f t="shared" si="7"/>
        <v>685292.80825514975</v>
      </c>
      <c r="AA549" s="3">
        <f t="shared" si="7"/>
        <v>721170.7253422424</v>
      </c>
      <c r="AB549" s="3">
        <v>758927</v>
      </c>
      <c r="AC549" s="3">
        <f t="shared" si="1"/>
        <v>797722.08094011724</v>
      </c>
      <c r="AD549" s="3">
        <f t="shared" si="6"/>
        <v>838500.30163563928</v>
      </c>
      <c r="AE549" s="3">
        <f t="shared" si="6"/>
        <v>881363.03687930212</v>
      </c>
      <c r="AF549" s="3">
        <f t="shared" si="6"/>
        <v>926416.84357396455</v>
      </c>
      <c r="AG549" s="3">
        <f t="shared" si="6"/>
        <v>973773.72563342459</v>
      </c>
      <c r="AH549" s="3">
        <f t="shared" si="6"/>
        <v>1023551.4124245233</v>
      </c>
      <c r="AI549" s="3">
        <f t="shared" si="6"/>
        <v>1075873.6514427434</v>
      </c>
      <c r="AJ549" s="3">
        <f t="shared" si="6"/>
        <v>1130870.5159488956</v>
      </c>
      <c r="AK549" s="3">
        <f t="shared" si="6"/>
        <v>1188678.7283316799</v>
      </c>
      <c r="AL549" s="3">
        <v>1249442</v>
      </c>
      <c r="AM549" s="3">
        <f t="shared" si="3"/>
        <v>1278190.7559679814</v>
      </c>
      <c r="AN549" s="3">
        <v>1307601</v>
      </c>
      <c r="AO549" s="3">
        <v>1350794</v>
      </c>
      <c r="AP549" s="3">
        <v>1375327</v>
      </c>
      <c r="AQ549" s="3">
        <v>1410802</v>
      </c>
      <c r="AR549" s="3">
        <v>1440707</v>
      </c>
      <c r="AS549" s="3">
        <v>1462493</v>
      </c>
    </row>
    <row r="550" spans="16:45" x14ac:dyDescent="0.2">
      <c r="P550" s="1" t="s">
        <v>38</v>
      </c>
      <c r="Q550" s="2">
        <v>39</v>
      </c>
      <c r="R550" s="3">
        <v>846293</v>
      </c>
      <c r="S550" s="3">
        <f t="shared" si="7"/>
        <v>874491.81867287296</v>
      </c>
      <c r="T550" s="3">
        <f t="shared" si="7"/>
        <v>903630.23317667621</v>
      </c>
      <c r="U550" s="3">
        <f t="shared" si="7"/>
        <v>933739.55121744319</v>
      </c>
      <c r="V550" s="3">
        <f t="shared" si="7"/>
        <v>964852.12368639943</v>
      </c>
      <c r="W550" s="3">
        <f t="shared" si="7"/>
        <v>997001.37941930664</v>
      </c>
      <c r="X550" s="3">
        <f t="shared" si="7"/>
        <v>1030221.8611140023</v>
      </c>
      <c r="Y550" s="3">
        <f t="shared" si="7"/>
        <v>1064549.2624447274</v>
      </c>
      <c r="Z550" s="3">
        <f t="shared" si="7"/>
        <v>1100020.4664131158</v>
      </c>
      <c r="AA550" s="3">
        <f t="shared" si="7"/>
        <v>1136673.5849770559</v>
      </c>
      <c r="AB550" s="3">
        <v>1174548</v>
      </c>
      <c r="AC550" s="3">
        <f t="shared" si="1"/>
        <v>1176178.5757281634</v>
      </c>
      <c r="AD550" s="3">
        <f t="shared" si="6"/>
        <v>1177811.4151162244</v>
      </c>
      <c r="AE550" s="3">
        <f t="shared" si="6"/>
        <v>1179446.5213067268</v>
      </c>
      <c r="AF550" s="3">
        <f t="shared" si="6"/>
        <v>1181083.8974465777</v>
      </c>
      <c r="AG550" s="3">
        <f t="shared" si="6"/>
        <v>1182723.5466870524</v>
      </c>
      <c r="AH550" s="3">
        <f t="shared" si="6"/>
        <v>1184365.472183801</v>
      </c>
      <c r="AI550" s="3">
        <f t="shared" si="6"/>
        <v>1186009.6770968549</v>
      </c>
      <c r="AJ550" s="3">
        <f t="shared" si="6"/>
        <v>1187656.1645906323</v>
      </c>
      <c r="AK550" s="3">
        <f t="shared" si="6"/>
        <v>1189304.9378339439</v>
      </c>
      <c r="AL550" s="3">
        <v>1190956</v>
      </c>
      <c r="AM550" s="3">
        <f t="shared" si="3"/>
        <v>1188536.0413870502</v>
      </c>
      <c r="AN550" s="3">
        <v>1186121</v>
      </c>
      <c r="AO550" s="3">
        <v>1185149</v>
      </c>
      <c r="AP550" s="3">
        <v>1190307</v>
      </c>
      <c r="AQ550" s="3">
        <v>1196067</v>
      </c>
      <c r="AR550" s="3">
        <v>1206706</v>
      </c>
      <c r="AS550" s="3">
        <v>1201192</v>
      </c>
    </row>
    <row r="551" spans="16:45" x14ac:dyDescent="0.2">
      <c r="P551" s="1" t="s">
        <v>39</v>
      </c>
      <c r="Q551" s="2">
        <v>40</v>
      </c>
      <c r="R551" s="3">
        <v>738413</v>
      </c>
      <c r="S551" s="3">
        <f t="shared" si="7"/>
        <v>751676.17023826973</v>
      </c>
      <c r="T551" s="3">
        <f t="shared" si="7"/>
        <v>765177.56987495138</v>
      </c>
      <c r="U551" s="3">
        <f t="shared" si="7"/>
        <v>778921.47792066156</v>
      </c>
      <c r="V551" s="3">
        <f t="shared" si="7"/>
        <v>792912.2502444241</v>
      </c>
      <c r="W551" s="3">
        <f t="shared" si="7"/>
        <v>807154.32095417788</v>
      </c>
      <c r="X551" s="3">
        <f t="shared" si="7"/>
        <v>821652.20380208315</v>
      </c>
      <c r="Y551" s="3">
        <f t="shared" si="7"/>
        <v>836410.49361506943</v>
      </c>
      <c r="Z551" s="3">
        <f t="shared" si="7"/>
        <v>851433.86775107728</v>
      </c>
      <c r="AA551" s="3">
        <f t="shared" si="7"/>
        <v>866727.08758145827</v>
      </c>
      <c r="AB551" s="3">
        <v>882295</v>
      </c>
      <c r="AC551" s="3">
        <f t="shared" si="1"/>
        <v>899075.83842798148</v>
      </c>
      <c r="AD551" s="3">
        <f t="shared" si="6"/>
        <v>916175.84055783798</v>
      </c>
      <c r="AE551" s="3">
        <f t="shared" si="6"/>
        <v>933601.0767339709</v>
      </c>
      <c r="AF551" s="3">
        <f t="shared" si="6"/>
        <v>951357.73275589349</v>
      </c>
      <c r="AG551" s="3">
        <f t="shared" si="6"/>
        <v>969452.11207413429</v>
      </c>
      <c r="AH551" s="3">
        <f t="shared" si="6"/>
        <v>987890.63802790421</v>
      </c>
      <c r="AI551" s="3">
        <f t="shared" si="6"/>
        <v>1006679.8561253225</v>
      </c>
      <c r="AJ551" s="3">
        <f t="shared" si="6"/>
        <v>1025826.4363670134</v>
      </c>
      <c r="AK551" s="3">
        <f t="shared" si="6"/>
        <v>1045337.1756138942</v>
      </c>
      <c r="AL551" s="3">
        <v>1065219</v>
      </c>
      <c r="AM551" s="3">
        <f t="shared" si="3"/>
        <v>1078280.4222177088</v>
      </c>
      <c r="AN551" s="3">
        <v>1091502</v>
      </c>
      <c r="AO551" s="3">
        <v>1091903</v>
      </c>
      <c r="AP551" s="3">
        <v>1116488</v>
      </c>
      <c r="AQ551" s="3">
        <v>1138089</v>
      </c>
      <c r="AR551" s="3">
        <v>1151103</v>
      </c>
      <c r="AS551" s="3">
        <v>1152978</v>
      </c>
    </row>
    <row r="552" spans="16:45" x14ac:dyDescent="0.2">
      <c r="P552" s="1" t="s">
        <v>40</v>
      </c>
      <c r="Q552" s="2">
        <v>41</v>
      </c>
      <c r="R552" s="3">
        <v>825193</v>
      </c>
      <c r="S552" s="3">
        <f t="shared" si="7"/>
        <v>838823.66426761448</v>
      </c>
      <c r="T552" s="3">
        <f t="shared" si="7"/>
        <v>852679.48193373845</v>
      </c>
      <c r="U552" s="3">
        <f t="shared" si="7"/>
        <v>866764.17211666796</v>
      </c>
      <c r="V552" s="3">
        <f t="shared" si="7"/>
        <v>881081.51536766393</v>
      </c>
      <c r="W552" s="3">
        <f t="shared" si="7"/>
        <v>895635.35468571133</v>
      </c>
      <c r="X552" s="3">
        <f t="shared" si="7"/>
        <v>910429.59654904099</v>
      </c>
      <c r="Y552" s="3">
        <f t="shared" si="7"/>
        <v>925468.21196368907</v>
      </c>
      <c r="Z552" s="3">
        <f t="shared" si="7"/>
        <v>940755.23752937664</v>
      </c>
      <c r="AA552" s="3">
        <f t="shared" si="7"/>
        <v>956294.77652299718</v>
      </c>
      <c r="AB552" s="3">
        <v>972091</v>
      </c>
      <c r="AC552" s="3">
        <f t="shared" si="1"/>
        <v>980549.03304563824</v>
      </c>
      <c r="AD552" s="3">
        <f t="shared" si="6"/>
        <v>989080.65829920862</v>
      </c>
      <c r="AE552" s="3">
        <f t="shared" si="6"/>
        <v>997686.51607661461</v>
      </c>
      <c r="AF552" s="3">
        <f t="shared" si="6"/>
        <v>1006367.2522650615</v>
      </c>
      <c r="AG552" s="3">
        <f t="shared" si="6"/>
        <v>1015123.518371533</v>
      </c>
      <c r="AH552" s="3">
        <f t="shared" si="6"/>
        <v>1023955.9715716869</v>
      </c>
      <c r="AI552" s="3">
        <f t="shared" si="6"/>
        <v>1032865.2747591786</v>
      </c>
      <c r="AJ552" s="3">
        <f t="shared" si="6"/>
        <v>1041852.0965954113</v>
      </c>
      <c r="AK552" s="3">
        <f t="shared" si="6"/>
        <v>1050917.1115597216</v>
      </c>
      <c r="AL552" s="3">
        <v>1060061</v>
      </c>
      <c r="AM552" s="3">
        <f t="shared" si="3"/>
        <v>1069757.6511168312</v>
      </c>
      <c r="AN552" s="3">
        <v>1079543</v>
      </c>
      <c r="AO552" s="3">
        <v>1073245</v>
      </c>
      <c r="AP552" s="3">
        <v>1075428</v>
      </c>
      <c r="AQ552" s="3">
        <v>1077183</v>
      </c>
      <c r="AR552" s="3">
        <v>1074600</v>
      </c>
      <c r="AS552" s="3">
        <v>1071755</v>
      </c>
    </row>
    <row r="553" spans="16:45" x14ac:dyDescent="0.2">
      <c r="P553" s="1" t="s">
        <v>41</v>
      </c>
      <c r="Q553" s="2">
        <v>42</v>
      </c>
      <c r="R553" s="3">
        <v>1269150</v>
      </c>
      <c r="S553" s="3">
        <v>1298314.2621436501</v>
      </c>
      <c r="T553" s="3">
        <v>1328442.2965935445</v>
      </c>
      <c r="U553" s="3">
        <v>1359573.3698368324</v>
      </c>
      <c r="V553" s="3">
        <v>1391748.4978879662</v>
      </c>
      <c r="W553" s="3">
        <v>1425010.5273175514</v>
      </c>
      <c r="X553" s="3">
        <v>1459404.2201095433</v>
      </c>
      <c r="Y553" s="3">
        <v>1494976.3425298468</v>
      </c>
      <c r="Z553" s="3">
        <v>1531775.7581981944</v>
      </c>
      <c r="AA553" s="3">
        <v>1569853.5255644277</v>
      </c>
      <c r="AB553" s="3">
        <v>1609263</v>
      </c>
      <c r="AC553" s="3">
        <v>1647531.4802664437</v>
      </c>
      <c r="AD553" s="3">
        <v>1686967.7035388043</v>
      </c>
      <c r="AE553" s="3">
        <v>1727614.9420410809</v>
      </c>
      <c r="AF553" s="3">
        <v>1769518.2690547965</v>
      </c>
      <c r="AG553" s="3">
        <v>1812724.6386316414</v>
      </c>
      <c r="AH553" s="3">
        <v>1857282.9689482674</v>
      </c>
      <c r="AI553" s="3">
        <v>1903244.2294724942</v>
      </c>
      <c r="AJ553" s="3">
        <v>1950661.5321181028</v>
      </c>
      <c r="AK553" s="3">
        <v>1999590.2265737196</v>
      </c>
      <c r="AL553" s="3">
        <v>2050088</v>
      </c>
      <c r="AM553" s="3">
        <f t="shared" si="3"/>
        <v>2084824.7104253154</v>
      </c>
      <c r="AN553" s="3">
        <v>2120150</v>
      </c>
      <c r="AO553" s="3">
        <v>2149362</v>
      </c>
      <c r="AP553" s="3">
        <v>2185883</v>
      </c>
      <c r="AQ553" s="3">
        <v>2209531</v>
      </c>
      <c r="AR553" s="3">
        <v>2246343</v>
      </c>
      <c r="AS553" s="3">
        <v>2280032</v>
      </c>
    </row>
    <row r="554" spans="16:45" x14ac:dyDescent="0.2">
      <c r="P554" s="1" t="s">
        <v>42</v>
      </c>
      <c r="Q554" s="2">
        <v>43</v>
      </c>
      <c r="R554" s="3">
        <v>754956</v>
      </c>
      <c r="S554" s="3">
        <f t="shared" ref="S554:AA563" si="8">$R554*(($AB554/$R554)^((S$511-1990)/10))</f>
        <v>765173.34888675925</v>
      </c>
      <c r="T554" s="3">
        <f t="shared" si="8"/>
        <v>775528.97631991573</v>
      </c>
      <c r="U554" s="3">
        <f t="shared" si="8"/>
        <v>786024.75371999189</v>
      </c>
      <c r="V554" s="3">
        <f t="shared" si="8"/>
        <v>796662.5778347567</v>
      </c>
      <c r="W554" s="3">
        <f t="shared" si="8"/>
        <v>807444.37108199601</v>
      </c>
      <c r="X554" s="3">
        <f t="shared" si="8"/>
        <v>818372.08189692395</v>
      </c>
      <c r="Y554" s="3">
        <f t="shared" si="8"/>
        <v>829447.68508429441</v>
      </c>
      <c r="Z554" s="3">
        <f t="shared" si="8"/>
        <v>840673.18217527878</v>
      </c>
      <c r="AA554" s="3">
        <f t="shared" si="8"/>
        <v>852050.60178917274</v>
      </c>
      <c r="AB554" s="3">
        <v>863582</v>
      </c>
      <c r="AC554" s="3">
        <f t="shared" ref="AC554:AH554" si="9">$AB554*(($AL554/$AB554)^((AC$511-2000)/10))</f>
        <v>873905.02911455615</v>
      </c>
      <c r="AD554" s="3">
        <f t="shared" si="9"/>
        <v>884351.45696843311</v>
      </c>
      <c r="AE554" s="3">
        <f t="shared" si="9"/>
        <v>894922.75863727927</v>
      </c>
      <c r="AF554" s="3">
        <f t="shared" si="9"/>
        <v>905620.4268294042</v>
      </c>
      <c r="AG554" s="3">
        <f t="shared" si="9"/>
        <v>916445.97209655517</v>
      </c>
      <c r="AH554" s="3">
        <f t="shared" si="9"/>
        <v>927400.92304721242</v>
      </c>
      <c r="AI554" s="3">
        <f t="shared" ref="AD554:AK569" si="10">$AB554*(($AL554/$AB554)^((AI$511-2000)/10))</f>
        <v>938486.8265624349</v>
      </c>
      <c r="AJ554" s="3">
        <f t="shared" si="10"/>
        <v>949705.24801428488</v>
      </c>
      <c r="AK554" s="3">
        <f t="shared" si="10"/>
        <v>961057.77148686571</v>
      </c>
      <c r="AL554" s="3">
        <v>972546</v>
      </c>
      <c r="AM554" s="3">
        <f t="shared" si="3"/>
        <v>980296.12004128622</v>
      </c>
      <c r="AN554" s="3">
        <v>988108</v>
      </c>
      <c r="AO554" s="3">
        <v>998532</v>
      </c>
      <c r="AP554" s="3">
        <v>1005566</v>
      </c>
      <c r="AQ554" s="3">
        <v>1009149</v>
      </c>
      <c r="AR554" s="3">
        <v>1000136</v>
      </c>
      <c r="AS554" s="3">
        <v>1011167</v>
      </c>
    </row>
    <row r="555" spans="16:45" x14ac:dyDescent="0.2">
      <c r="P555" s="1" t="s">
        <v>43</v>
      </c>
      <c r="Q555" s="2">
        <v>44</v>
      </c>
      <c r="R555" s="3">
        <v>573294</v>
      </c>
      <c r="S555" s="3">
        <f t="shared" si="8"/>
        <v>588900.63034806412</v>
      </c>
      <c r="T555" s="3">
        <f t="shared" si="8"/>
        <v>604932.11585041392</v>
      </c>
      <c r="U555" s="3">
        <f t="shared" si="8"/>
        <v>621400.02222611243</v>
      </c>
      <c r="V555" s="3">
        <f t="shared" si="8"/>
        <v>638316.23004472163</v>
      </c>
      <c r="W555" s="3">
        <f t="shared" si="8"/>
        <v>655692.94329739432</v>
      </c>
      <c r="X555" s="3">
        <f t="shared" si="8"/>
        <v>673542.69820129452</v>
      </c>
      <c r="Y555" s="3">
        <f t="shared" si="8"/>
        <v>691878.37224369741</v>
      </c>
      <c r="Z555" s="3">
        <f t="shared" si="8"/>
        <v>710713.19347229495</v>
      </c>
      <c r="AA555" s="3">
        <f t="shared" si="8"/>
        <v>730060.75003840984</v>
      </c>
      <c r="AB555" s="3">
        <v>749935</v>
      </c>
      <c r="AC555" s="3">
        <f t="shared" ref="AC555:AK570" si="11">$AB555*(($AL555/$AB555)^((AC$511-2000)/10))</f>
        <v>769449.17618934123</v>
      </c>
      <c r="AD555" s="3">
        <f t="shared" si="10"/>
        <v>789471.1338162052</v>
      </c>
      <c r="AE555" s="3">
        <f t="shared" si="10"/>
        <v>810014.08594097395</v>
      </c>
      <c r="AF555" s="3">
        <f t="shared" si="10"/>
        <v>831091.5894431445</v>
      </c>
      <c r="AG555" s="3">
        <f t="shared" si="10"/>
        <v>852717.55396790081</v>
      </c>
      <c r="AH555" s="3">
        <f t="shared" si="10"/>
        <v>874906.25110548444</v>
      </c>
      <c r="AI555" s="3">
        <f t="shared" si="10"/>
        <v>897672.32380942325</v>
      </c>
      <c r="AJ555" s="3">
        <f t="shared" si="10"/>
        <v>921030.796059835</v>
      </c>
      <c r="AK555" s="3">
        <f t="shared" si="10"/>
        <v>944997.08277817827</v>
      </c>
      <c r="AL555" s="3">
        <v>969587</v>
      </c>
      <c r="AM555" s="3">
        <f t="shared" si="3"/>
        <v>986013.84729272453</v>
      </c>
      <c r="AN555" s="3">
        <v>1002719</v>
      </c>
      <c r="AO555" s="3">
        <v>1028244</v>
      </c>
      <c r="AP555" s="3">
        <v>1047649</v>
      </c>
      <c r="AQ555" s="3">
        <v>1058446</v>
      </c>
      <c r="AR555" s="3">
        <v>1074972</v>
      </c>
      <c r="AS555" s="3">
        <v>1083829</v>
      </c>
    </row>
    <row r="556" spans="16:45" x14ac:dyDescent="0.2">
      <c r="P556" s="1" t="s">
        <v>44</v>
      </c>
      <c r="Q556" s="2">
        <v>45</v>
      </c>
      <c r="R556" s="3">
        <v>589980</v>
      </c>
      <c r="S556" s="3">
        <f t="shared" si="8"/>
        <v>609639.71783464553</v>
      </c>
      <c r="T556" s="3">
        <f t="shared" si="8"/>
        <v>629954.55025849375</v>
      </c>
      <c r="U556" s="3">
        <f t="shared" si="8"/>
        <v>650946.32744879345</v>
      </c>
      <c r="V556" s="3">
        <f t="shared" si="8"/>
        <v>672637.60702291806</v>
      </c>
      <c r="W556" s="3">
        <f t="shared" si="8"/>
        <v>695051.69827862456</v>
      </c>
      <c r="X556" s="3">
        <f t="shared" si="8"/>
        <v>718212.68724206195</v>
      </c>
      <c r="Y556" s="3">
        <f t="shared" si="8"/>
        <v>742145.46255044779</v>
      </c>
      <c r="Z556" s="3">
        <f t="shared" si="8"/>
        <v>766875.74219722277</v>
      </c>
      <c r="AA556" s="3">
        <f t="shared" si="8"/>
        <v>792430.10116842797</v>
      </c>
      <c r="AB556" s="3">
        <v>818836</v>
      </c>
      <c r="AC556" s="3">
        <f t="shared" si="11"/>
        <v>831403.51371442655</v>
      </c>
      <c r="AD556" s="3">
        <f t="shared" si="10"/>
        <v>844163.91391767701</v>
      </c>
      <c r="AE556" s="3">
        <f t="shared" si="10"/>
        <v>857120.16103600641</v>
      </c>
      <c r="AF556" s="3">
        <f t="shared" si="10"/>
        <v>870275.26093236136</v>
      </c>
      <c r="AG556" s="3">
        <f t="shared" si="10"/>
        <v>883632.2656037407</v>
      </c>
      <c r="AH556" s="3">
        <f t="shared" si="10"/>
        <v>897194.27388926432</v>
      </c>
      <c r="AI556" s="3">
        <f t="shared" si="10"/>
        <v>910964.43218910508</v>
      </c>
      <c r="AJ556" s="3">
        <f t="shared" si="10"/>
        <v>924945.93519445846</v>
      </c>
      <c r="AK556" s="3">
        <f t="shared" si="10"/>
        <v>939142.02662871324</v>
      </c>
      <c r="AL556" s="3">
        <v>953556</v>
      </c>
      <c r="AM556" s="3">
        <f t="shared" si="3"/>
        <v>961428.00663388206</v>
      </c>
      <c r="AN556" s="3">
        <v>969365</v>
      </c>
      <c r="AO556" s="3">
        <v>984894</v>
      </c>
      <c r="AP556" s="3">
        <v>996931</v>
      </c>
      <c r="AQ556" s="3">
        <v>1003384</v>
      </c>
      <c r="AR556" s="3">
        <v>1020577</v>
      </c>
      <c r="AS556" s="3">
        <v>1017598</v>
      </c>
    </row>
    <row r="557" spans="16:45" x14ac:dyDescent="0.2">
      <c r="P557" s="1" t="s">
        <v>45</v>
      </c>
      <c r="Q557" s="2">
        <v>46</v>
      </c>
      <c r="R557" s="3">
        <v>954332</v>
      </c>
      <c r="S557" s="3">
        <f t="shared" si="8"/>
        <v>956545.84603384277</v>
      </c>
      <c r="T557" s="3">
        <f t="shared" si="8"/>
        <v>958764.82771676918</v>
      </c>
      <c r="U557" s="3">
        <f t="shared" si="8"/>
        <v>960988.95696238696</v>
      </c>
      <c r="V557" s="3">
        <f t="shared" si="8"/>
        <v>963218.24571193929</v>
      </c>
      <c r="W557" s="3">
        <f t="shared" si="8"/>
        <v>965452.70593437157</v>
      </c>
      <c r="X557" s="3">
        <f t="shared" si="8"/>
        <v>967692.34962639422</v>
      </c>
      <c r="Y557" s="3">
        <f t="shared" si="8"/>
        <v>969937.18881254783</v>
      </c>
      <c r="Z557" s="3">
        <f t="shared" si="8"/>
        <v>972187.235545267</v>
      </c>
      <c r="AA557" s="3">
        <f t="shared" si="8"/>
        <v>974442.50190494501</v>
      </c>
      <c r="AB557" s="3">
        <v>976703</v>
      </c>
      <c r="AC557" s="3">
        <f t="shared" si="11"/>
        <v>972544.52355749661</v>
      </c>
      <c r="AD557" s="3">
        <f t="shared" si="10"/>
        <v>968403.75252423505</v>
      </c>
      <c r="AE557" s="3">
        <f t="shared" si="10"/>
        <v>964280.61151647335</v>
      </c>
      <c r="AF557" s="3">
        <f t="shared" si="10"/>
        <v>960175.02547142771</v>
      </c>
      <c r="AG557" s="3">
        <f t="shared" si="10"/>
        <v>956086.91964590747</v>
      </c>
      <c r="AH557" s="3">
        <f t="shared" si="10"/>
        <v>952016.21961495315</v>
      </c>
      <c r="AI557" s="3">
        <f t="shared" si="10"/>
        <v>947962.85127048206</v>
      </c>
      <c r="AJ557" s="3">
        <f t="shared" si="10"/>
        <v>943926.74081993906</v>
      </c>
      <c r="AK557" s="3">
        <f t="shared" si="10"/>
        <v>939907.81478495325</v>
      </c>
      <c r="AL557" s="3">
        <v>935906</v>
      </c>
      <c r="AM557" s="3">
        <f t="shared" si="3"/>
        <v>934462.38662987389</v>
      </c>
      <c r="AN557" s="3">
        <v>933021</v>
      </c>
      <c r="AO557" s="3">
        <v>938753</v>
      </c>
      <c r="AP557" s="3">
        <v>933743</v>
      </c>
      <c r="AQ557" s="3">
        <v>931754</v>
      </c>
      <c r="AR557" s="3">
        <v>931311</v>
      </c>
      <c r="AS557" s="3">
        <v>939012</v>
      </c>
    </row>
    <row r="558" spans="16:45" x14ac:dyDescent="0.2">
      <c r="P558" s="1" t="s">
        <v>46</v>
      </c>
      <c r="Q558" s="2">
        <v>47</v>
      </c>
      <c r="R558" s="3">
        <v>546198</v>
      </c>
      <c r="S558" s="3">
        <f t="shared" si="8"/>
        <v>570998.99692327878</v>
      </c>
      <c r="T558" s="3">
        <f t="shared" si="8"/>
        <v>596926.12292134087</v>
      </c>
      <c r="U558" s="3">
        <f t="shared" si="8"/>
        <v>624030.51169244014</v>
      </c>
      <c r="V558" s="3">
        <f t="shared" si="8"/>
        <v>652365.6187424775</v>
      </c>
      <c r="W558" s="3">
        <f t="shared" si="8"/>
        <v>681987.32681040349</v>
      </c>
      <c r="X558" s="3">
        <f t="shared" si="8"/>
        <v>712954.05608063121</v>
      </c>
      <c r="Y558" s="3">
        <f t="shared" si="8"/>
        <v>745326.87939982116</v>
      </c>
      <c r="Z558" s="3">
        <f t="shared" si="8"/>
        <v>779169.64272526721</v>
      </c>
      <c r="AA558" s="3">
        <f t="shared" si="8"/>
        <v>814549.09104243701</v>
      </c>
      <c r="AB558" s="3">
        <v>851535</v>
      </c>
      <c r="AC558" s="3">
        <f t="shared" si="11"/>
        <v>858597.86760828563</v>
      </c>
      <c r="AD558" s="3">
        <f t="shared" si="10"/>
        <v>865719.31660060363</v>
      </c>
      <c r="AE558" s="3">
        <f t="shared" si="10"/>
        <v>872899.83286721096</v>
      </c>
      <c r="AF558" s="3">
        <f t="shared" si="10"/>
        <v>880139.90632847289</v>
      </c>
      <c r="AG558" s="3">
        <f t="shared" si="10"/>
        <v>887440.03096829029</v>
      </c>
      <c r="AH558" s="3">
        <f t="shared" si="10"/>
        <v>894800.70486780326</v>
      </c>
      <c r="AI558" s="3">
        <f t="shared" si="10"/>
        <v>902222.43023937556</v>
      </c>
      <c r="AJ558" s="3">
        <f t="shared" si="10"/>
        <v>909705.71346085961</v>
      </c>
      <c r="AK558" s="3">
        <f t="shared" si="10"/>
        <v>917251.06511014584</v>
      </c>
      <c r="AL558" s="3">
        <v>924859</v>
      </c>
      <c r="AM558" s="3">
        <f t="shared" si="3"/>
        <v>929922.14091664681</v>
      </c>
      <c r="AN558" s="3">
        <v>935013</v>
      </c>
      <c r="AO558" s="3">
        <v>924881</v>
      </c>
      <c r="AP558" s="3">
        <v>920886</v>
      </c>
      <c r="AQ558" s="3">
        <v>928906</v>
      </c>
      <c r="AR558" s="3">
        <v>924956</v>
      </c>
      <c r="AS558" s="3">
        <v>918884</v>
      </c>
    </row>
    <row r="559" spans="16:45" x14ac:dyDescent="0.2">
      <c r="P559" s="1" t="s">
        <v>47</v>
      </c>
      <c r="Q559" s="2">
        <v>48</v>
      </c>
      <c r="R559" s="3">
        <v>413863</v>
      </c>
      <c r="S559" s="3">
        <f t="shared" si="8"/>
        <v>446740.9294408792</v>
      </c>
      <c r="T559" s="3">
        <f t="shared" si="8"/>
        <v>482230.73344971804</v>
      </c>
      <c r="U559" s="3">
        <f t="shared" si="8"/>
        <v>520539.90346149303</v>
      </c>
      <c r="V559" s="3">
        <f t="shared" si="8"/>
        <v>561892.41435801925</v>
      </c>
      <c r="W559" s="3">
        <f t="shared" si="8"/>
        <v>606530.03393896332</v>
      </c>
      <c r="X559" s="3">
        <f t="shared" si="8"/>
        <v>654713.73641929927</v>
      </c>
      <c r="Y559" s="3">
        <f t="shared" si="8"/>
        <v>706725.22821723274</v>
      </c>
      <c r="Z559" s="3">
        <f t="shared" si="8"/>
        <v>762868.59495312243</v>
      </c>
      <c r="AA559" s="3">
        <f t="shared" si="8"/>
        <v>823472.07928859419</v>
      </c>
      <c r="AB559" s="3">
        <v>888890</v>
      </c>
      <c r="AC559" s="3">
        <f t="shared" si="11"/>
        <v>892273.55024282902</v>
      </c>
      <c r="AD559" s="3">
        <f t="shared" si="10"/>
        <v>895669.97993333533</v>
      </c>
      <c r="AE559" s="3">
        <f t="shared" si="10"/>
        <v>899079.33809699793</v>
      </c>
      <c r="AF559" s="3">
        <f t="shared" si="10"/>
        <v>902501.67394591146</v>
      </c>
      <c r="AG559" s="3">
        <f t="shared" si="10"/>
        <v>905937.03687949525</v>
      </c>
      <c r="AH559" s="3">
        <f t="shared" si="10"/>
        <v>909385.47648520733</v>
      </c>
      <c r="AI559" s="3">
        <f t="shared" si="10"/>
        <v>912847.04253926</v>
      </c>
      <c r="AJ559" s="3">
        <f t="shared" si="10"/>
        <v>916321.78500733746</v>
      </c>
      <c r="AK559" s="3">
        <f t="shared" si="10"/>
        <v>919809.75404531858</v>
      </c>
      <c r="AL559" s="3">
        <v>923311</v>
      </c>
      <c r="AM559" s="3">
        <f t="shared" si="3"/>
        <v>930786.23976829392</v>
      </c>
      <c r="AN559" s="3">
        <v>938322</v>
      </c>
      <c r="AO559" s="3">
        <v>945442</v>
      </c>
      <c r="AP559" s="3">
        <v>957766</v>
      </c>
      <c r="AQ559" s="3">
        <v>953942</v>
      </c>
      <c r="AR559" s="3">
        <v>948116</v>
      </c>
      <c r="AS559" s="3">
        <v>944504</v>
      </c>
    </row>
    <row r="560" spans="16:45" x14ac:dyDescent="0.2">
      <c r="P560" s="1" t="s">
        <v>48</v>
      </c>
      <c r="Q560" s="2">
        <v>49</v>
      </c>
      <c r="R560" s="3">
        <v>1040226</v>
      </c>
      <c r="S560" s="3">
        <f t="shared" si="8"/>
        <v>1037089.4824870153</v>
      </c>
      <c r="T560" s="3">
        <f t="shared" si="8"/>
        <v>1033962.4222862967</v>
      </c>
      <c r="U560" s="3">
        <f t="shared" si="8"/>
        <v>1030844.7908819009</v>
      </c>
      <c r="V560" s="3">
        <f t="shared" si="8"/>
        <v>1027736.5598438669</v>
      </c>
      <c r="W560" s="3">
        <f t="shared" si="8"/>
        <v>1024637.7008279561</v>
      </c>
      <c r="X560" s="3">
        <f t="shared" si="8"/>
        <v>1021548.1855753943</v>
      </c>
      <c r="Y560" s="3">
        <f t="shared" si="8"/>
        <v>1018467.9859126144</v>
      </c>
      <c r="Z560" s="3">
        <f t="shared" si="8"/>
        <v>1015397.0737509986</v>
      </c>
      <c r="AA560" s="3">
        <f t="shared" si="8"/>
        <v>1012335.4210866224</v>
      </c>
      <c r="AB560" s="3">
        <v>1009283</v>
      </c>
      <c r="AC560" s="3">
        <f>AB560*(AB560/AA560)</f>
        <v>1006239.782655829</v>
      </c>
      <c r="AD560" s="3">
        <f t="shared" ref="AD560:AF560" si="12">AC560*(AC560/AB560)</f>
        <v>1003205.7413027366</v>
      </c>
      <c r="AE560" s="3">
        <f t="shared" si="12"/>
        <v>1000180.8482730269</v>
      </c>
      <c r="AF560" s="3">
        <f t="shared" si="12"/>
        <v>997165.07598242827</v>
      </c>
      <c r="AG560" s="3">
        <v>958050</v>
      </c>
      <c r="AH560" s="3">
        <v>676902</v>
      </c>
      <c r="AI560" s="3">
        <v>689904</v>
      </c>
      <c r="AJ560" s="3">
        <v>791847</v>
      </c>
      <c r="AK560" s="3">
        <v>852591</v>
      </c>
      <c r="AL560" s="3">
        <v>899703</v>
      </c>
      <c r="AM560" s="3">
        <f t="shared" si="3"/>
        <v>916139.36485013028</v>
      </c>
      <c r="AN560" s="3">
        <v>932876</v>
      </c>
      <c r="AO560" s="3">
        <v>945015</v>
      </c>
      <c r="AP560" s="3">
        <v>951870</v>
      </c>
      <c r="AQ560" s="3">
        <v>959546</v>
      </c>
      <c r="AR560" s="3">
        <v>962389</v>
      </c>
      <c r="AS560" s="3">
        <v>969714</v>
      </c>
    </row>
    <row r="561" spans="16:45" x14ac:dyDescent="0.2">
      <c r="P561" s="1" t="s">
        <v>49</v>
      </c>
      <c r="Q561" s="2">
        <v>50</v>
      </c>
      <c r="R561" s="3">
        <v>305925</v>
      </c>
      <c r="S561" s="3">
        <f t="shared" si="8"/>
        <v>323903.38249780174</v>
      </c>
      <c r="T561" s="3">
        <f t="shared" si="8"/>
        <v>342938.30577271309</v>
      </c>
      <c r="U561" s="3">
        <f t="shared" si="8"/>
        <v>363091.85986057756</v>
      </c>
      <c r="V561" s="3">
        <f t="shared" si="8"/>
        <v>384429.78366023983</v>
      </c>
      <c r="W561" s="3">
        <f t="shared" si="8"/>
        <v>407021.67936732806</v>
      </c>
      <c r="X561" s="3">
        <f t="shared" si="8"/>
        <v>430941.23950972717</v>
      </c>
      <c r="Y561" s="3">
        <f t="shared" si="8"/>
        <v>456266.48732531158</v>
      </c>
      <c r="Z561" s="3">
        <f t="shared" si="8"/>
        <v>483080.03126602538</v>
      </c>
      <c r="AA561" s="3">
        <f t="shared" si="8"/>
        <v>511469.33445847651</v>
      </c>
      <c r="AB561" s="3">
        <v>541527</v>
      </c>
      <c r="AC561" s="3">
        <f t="shared" si="11"/>
        <v>568783.62044167414</v>
      </c>
      <c r="AD561" s="3">
        <f t="shared" si="10"/>
        <v>597412.14543824852</v>
      </c>
      <c r="AE561" s="3">
        <f t="shared" si="10"/>
        <v>627481.62691462296</v>
      </c>
      <c r="AF561" s="3">
        <f t="shared" si="10"/>
        <v>659064.59237883089</v>
      </c>
      <c r="AG561" s="3">
        <f t="shared" si="10"/>
        <v>692237.21985819284</v>
      </c>
      <c r="AH561" s="3">
        <f t="shared" si="10"/>
        <v>727079.52164051309</v>
      </c>
      <c r="AI561" s="3">
        <f t="shared" si="10"/>
        <v>763675.53726350039</v>
      </c>
      <c r="AJ561" s="3">
        <f t="shared" si="10"/>
        <v>802113.53621790675</v>
      </c>
      <c r="AK561" s="3">
        <f t="shared" si="10"/>
        <v>842486.23085329996</v>
      </c>
      <c r="AL561" s="3">
        <v>884891</v>
      </c>
      <c r="AM561" s="3">
        <f t="shared" si="3"/>
        <v>911621.27370361425</v>
      </c>
      <c r="AN561" s="3">
        <v>939159</v>
      </c>
      <c r="AO561" s="3">
        <v>948721</v>
      </c>
      <c r="AP561" s="3">
        <v>980961</v>
      </c>
      <c r="AQ561" s="3">
        <v>1006093</v>
      </c>
      <c r="AR561" s="3">
        <v>1021681</v>
      </c>
      <c r="AS561" s="3">
        <v>1042051</v>
      </c>
    </row>
    <row r="562" spans="16:45" x14ac:dyDescent="0.2">
      <c r="P562" s="1" t="s">
        <v>50</v>
      </c>
      <c r="Q562" s="2">
        <v>51</v>
      </c>
      <c r="R562" s="3">
        <v>784425</v>
      </c>
      <c r="S562" s="3">
        <f t="shared" si="8"/>
        <v>780599.94859747903</v>
      </c>
      <c r="T562" s="3">
        <f t="shared" si="8"/>
        <v>776793.54909696523</v>
      </c>
      <c r="U562" s="3">
        <f t="shared" si="8"/>
        <v>773005.71054714522</v>
      </c>
      <c r="V562" s="3">
        <f t="shared" si="8"/>
        <v>769236.34244020702</v>
      </c>
      <c r="W562" s="3">
        <f t="shared" si="8"/>
        <v>765485.35470967693</v>
      </c>
      <c r="X562" s="3">
        <f t="shared" si="8"/>
        <v>761752.6577282683</v>
      </c>
      <c r="Y562" s="3">
        <f t="shared" si="8"/>
        <v>758038.16230573901</v>
      </c>
      <c r="Z562" s="3">
        <f t="shared" si="8"/>
        <v>754341.77968676086</v>
      </c>
      <c r="AA562" s="3">
        <f t="shared" si="8"/>
        <v>750663.42154879868</v>
      </c>
      <c r="AB562" s="3">
        <v>747003</v>
      </c>
      <c r="AC562" s="3">
        <f t="shared" si="11"/>
        <v>757732.45913190453</v>
      </c>
      <c r="AD562" s="3">
        <f t="shared" si="10"/>
        <v>768616.02914858889</v>
      </c>
      <c r="AE562" s="3">
        <f t="shared" si="10"/>
        <v>779655.92359730799</v>
      </c>
      <c r="AF562" s="3">
        <f t="shared" si="10"/>
        <v>790854.38781925174</v>
      </c>
      <c r="AG562" s="3">
        <f t="shared" si="10"/>
        <v>802213.69940621185</v>
      </c>
      <c r="AH562" s="3">
        <f t="shared" si="10"/>
        <v>813736.16866380908</v>
      </c>
      <c r="AI562" s="3">
        <f t="shared" si="10"/>
        <v>825424.13908137218</v>
      </c>
      <c r="AJ562" s="3">
        <f t="shared" si="10"/>
        <v>837279.98780856747</v>
      </c>
      <c r="AK562" s="3">
        <f t="shared" si="10"/>
        <v>849306.1261388734</v>
      </c>
      <c r="AL562" s="3">
        <v>861505</v>
      </c>
      <c r="AM562" s="3">
        <f t="shared" si="3"/>
        <v>877690.94925548835</v>
      </c>
      <c r="AN562" s="3">
        <v>894181</v>
      </c>
      <c r="AO562" s="3">
        <v>901997</v>
      </c>
      <c r="AP562" s="3">
        <v>912083</v>
      </c>
      <c r="AQ562" s="3">
        <v>926574</v>
      </c>
      <c r="AR562" s="3">
        <v>932416</v>
      </c>
      <c r="AS562" s="3">
        <v>938655</v>
      </c>
    </row>
    <row r="563" spans="16:45" x14ac:dyDescent="0.2">
      <c r="P563" s="1" t="s">
        <v>51</v>
      </c>
      <c r="Q563" s="2">
        <v>52</v>
      </c>
      <c r="R563" s="3">
        <v>579235</v>
      </c>
      <c r="S563" s="3">
        <f t="shared" si="8"/>
        <v>592008.84298350639</v>
      </c>
      <c r="T563" s="3">
        <f t="shared" si="8"/>
        <v>605064.38694255333</v>
      </c>
      <c r="U563" s="3">
        <f t="shared" si="8"/>
        <v>618407.8442158805</v>
      </c>
      <c r="V563" s="3">
        <f t="shared" si="8"/>
        <v>632045.56414264999</v>
      </c>
      <c r="W563" s="3">
        <f t="shared" si="8"/>
        <v>645984.03608371003</v>
      </c>
      <c r="X563" s="3">
        <f t="shared" si="8"/>
        <v>660229.89250948722</v>
      </c>
      <c r="Y563" s="3">
        <f t="shared" si="8"/>
        <v>674789.91215597512</v>
      </c>
      <c r="Z563" s="3">
        <f t="shared" si="8"/>
        <v>689671.02325032279</v>
      </c>
      <c r="AA563" s="3">
        <f t="shared" si="8"/>
        <v>704880.30680755572</v>
      </c>
      <c r="AB563" s="3">
        <v>720425</v>
      </c>
      <c r="AC563" s="3">
        <f t="shared" si="11"/>
        <v>731848.70593559835</v>
      </c>
      <c r="AD563" s="3">
        <f t="shared" si="10"/>
        <v>743453.55641407496</v>
      </c>
      <c r="AE563" s="3">
        <f t="shared" si="10"/>
        <v>755242.42382601812</v>
      </c>
      <c r="AF563" s="3">
        <f t="shared" si="10"/>
        <v>767218.22610922181</v>
      </c>
      <c r="AG563" s="3">
        <f t="shared" si="10"/>
        <v>779383.92747092235</v>
      </c>
      <c r="AH563" s="3">
        <f t="shared" si="10"/>
        <v>791742.53912148916</v>
      </c>
      <c r="AI563" s="3">
        <f t="shared" si="10"/>
        <v>804297.12001974753</v>
      </c>
      <c r="AJ563" s="3">
        <f t="shared" si="10"/>
        <v>817050.77763012238</v>
      </c>
      <c r="AK563" s="3">
        <f t="shared" si="10"/>
        <v>830006.66869178531</v>
      </c>
      <c r="AL563" s="3">
        <v>843168</v>
      </c>
      <c r="AM563" s="3">
        <f t="shared" si="3"/>
        <v>849328.49458380952</v>
      </c>
      <c r="AN563" s="3">
        <v>855534</v>
      </c>
      <c r="AO563" s="3">
        <v>858097</v>
      </c>
      <c r="AP563" s="3">
        <v>856428</v>
      </c>
      <c r="AQ563" s="3">
        <v>864304</v>
      </c>
      <c r="AR563" s="3">
        <v>869249</v>
      </c>
      <c r="AS563" s="3">
        <v>870317</v>
      </c>
    </row>
    <row r="564" spans="16:45" x14ac:dyDescent="0.2">
      <c r="P564" s="1" t="s">
        <v>52</v>
      </c>
      <c r="Q564" s="2">
        <v>53</v>
      </c>
      <c r="R564" s="3">
        <v>571017</v>
      </c>
      <c r="S564" s="3">
        <f t="shared" ref="S564:AA576" si="13">$R564*(($AB564/$R564)^((S$511-1990)/10))</f>
        <v>580632.98775887373</v>
      </c>
      <c r="T564" s="3">
        <f t="shared" si="13"/>
        <v>590410.90978691762</v>
      </c>
      <c r="U564" s="3">
        <f t="shared" si="13"/>
        <v>600353.49307465937</v>
      </c>
      <c r="V564" s="3">
        <f t="shared" si="13"/>
        <v>610463.51053544076</v>
      </c>
      <c r="W564" s="3">
        <f t="shared" si="13"/>
        <v>620743.78177876258</v>
      </c>
      <c r="X564" s="3">
        <f t="shared" si="13"/>
        <v>631197.17389665323</v>
      </c>
      <c r="Y564" s="3">
        <f t="shared" si="13"/>
        <v>641826.60226327949</v>
      </c>
      <c r="Z564" s="3">
        <f t="shared" si="13"/>
        <v>652635.03134802345</v>
      </c>
      <c r="AA564" s="3">
        <f t="shared" si="13"/>
        <v>663625.47554225021</v>
      </c>
      <c r="AB564" s="3">
        <v>674801</v>
      </c>
      <c r="AC564" s="3">
        <f t="shared" si="11"/>
        <v>686648.30330037384</v>
      </c>
      <c r="AD564" s="3">
        <f t="shared" si="10"/>
        <v>698703.60658221028</v>
      </c>
      <c r="AE564" s="3">
        <f t="shared" si="10"/>
        <v>710970.5616463616</v>
      </c>
      <c r="AF564" s="3">
        <f t="shared" si="10"/>
        <v>723452.88440738525</v>
      </c>
      <c r="AG564" s="3">
        <f t="shared" si="10"/>
        <v>736154.35601917072</v>
      </c>
      <c r="AH564" s="3">
        <f t="shared" si="10"/>
        <v>749078.82402033021</v>
      </c>
      <c r="AI564" s="3">
        <f t="shared" si="10"/>
        <v>762230.20349969692</v>
      </c>
      <c r="AJ564" s="3">
        <f t="shared" si="10"/>
        <v>775612.4782822869</v>
      </c>
      <c r="AK564" s="3">
        <f t="shared" si="10"/>
        <v>789229.70213608199</v>
      </c>
      <c r="AL564" s="3">
        <v>803086</v>
      </c>
      <c r="AM564" s="3">
        <f t="shared" si="3"/>
        <v>814229.1915191937</v>
      </c>
      <c r="AN564" s="3">
        <v>825527</v>
      </c>
      <c r="AO564" s="3">
        <v>825178</v>
      </c>
      <c r="AP564" s="3">
        <v>820997</v>
      </c>
      <c r="AQ564" s="3">
        <v>815581</v>
      </c>
      <c r="AR564" s="3">
        <v>816924</v>
      </c>
      <c r="AS564" s="3">
        <v>821773</v>
      </c>
    </row>
    <row r="565" spans="16:45" x14ac:dyDescent="0.2">
      <c r="P565" s="1" t="s">
        <v>53</v>
      </c>
      <c r="Q565" s="2">
        <v>54</v>
      </c>
      <c r="R565" s="3">
        <v>632603</v>
      </c>
      <c r="S565" s="3">
        <f t="shared" si="13"/>
        <v>640680.60060972616</v>
      </c>
      <c r="T565" s="3">
        <f t="shared" si="13"/>
        <v>648861.3427341308</v>
      </c>
      <c r="U565" s="3">
        <f t="shared" si="13"/>
        <v>657146.54336975375</v>
      </c>
      <c r="V565" s="3">
        <f t="shared" si="13"/>
        <v>665537.53632963996</v>
      </c>
      <c r="W565" s="3">
        <f t="shared" si="13"/>
        <v>674035.672458068</v>
      </c>
      <c r="X565" s="3">
        <f t="shared" si="13"/>
        <v>682642.31984801788</v>
      </c>
      <c r="Y565" s="3">
        <f t="shared" si="13"/>
        <v>691358.86406141741</v>
      </c>
      <c r="Z565" s="3">
        <f t="shared" si="13"/>
        <v>700186.70835220022</v>
      </c>
      <c r="AA565" s="3">
        <f t="shared" si="13"/>
        <v>709127.27389221173</v>
      </c>
      <c r="AB565" s="3">
        <v>718182</v>
      </c>
      <c r="AC565" s="3">
        <f t="shared" si="11"/>
        <v>726195.1593808271</v>
      </c>
      <c r="AD565" s="3">
        <f t="shared" si="10"/>
        <v>734297.72607520781</v>
      </c>
      <c r="AE565" s="3">
        <f t="shared" si="10"/>
        <v>742490.69765068521</v>
      </c>
      <c r="AF565" s="3">
        <f t="shared" si="10"/>
        <v>750775.08280522318</v>
      </c>
      <c r="AG565" s="3">
        <f t="shared" si="10"/>
        <v>759151.90149139462</v>
      </c>
      <c r="AH565" s="3">
        <f t="shared" si="10"/>
        <v>767622.18504195486</v>
      </c>
      <c r="AI565" s="3">
        <f t="shared" si="10"/>
        <v>776186.97629681777</v>
      </c>
      <c r="AJ565" s="3">
        <f t="shared" si="10"/>
        <v>784847.32973144669</v>
      </c>
      <c r="AK565" s="3">
        <f t="shared" si="10"/>
        <v>793604.31158667908</v>
      </c>
      <c r="AL565" s="3">
        <v>802459</v>
      </c>
      <c r="AM565" s="3">
        <f t="shared" si="3"/>
        <v>811446.66834302794</v>
      </c>
      <c r="AN565" s="3">
        <v>820535</v>
      </c>
      <c r="AO565" s="3">
        <v>829189</v>
      </c>
      <c r="AP565" s="3">
        <v>839840</v>
      </c>
      <c r="AQ565" s="3">
        <v>848979</v>
      </c>
      <c r="AR565" s="3">
        <v>837906</v>
      </c>
      <c r="AS565" s="3">
        <v>840850</v>
      </c>
    </row>
    <row r="566" spans="16:45" x14ac:dyDescent="0.2">
      <c r="P566" s="1" t="s">
        <v>54</v>
      </c>
      <c r="Q566" s="2">
        <v>55</v>
      </c>
      <c r="R566" s="3">
        <v>622074</v>
      </c>
      <c r="S566" s="3">
        <f t="shared" si="13"/>
        <v>626108.30496106436</v>
      </c>
      <c r="T566" s="3">
        <f t="shared" si="13"/>
        <v>630168.7733954757</v>
      </c>
      <c r="U566" s="3">
        <f t="shared" si="13"/>
        <v>634255.57497988094</v>
      </c>
      <c r="V566" s="3">
        <f t="shared" si="13"/>
        <v>638368.88049132179</v>
      </c>
      <c r="W566" s="3">
        <f t="shared" si="13"/>
        <v>642508.86181437213</v>
      </c>
      <c r="X566" s="3">
        <f t="shared" si="13"/>
        <v>646675.69194832025</v>
      </c>
      <c r="Y566" s="3">
        <f t="shared" si="13"/>
        <v>650869.54501439724</v>
      </c>
      <c r="Z566" s="3">
        <f t="shared" si="13"/>
        <v>655090.59626305464</v>
      </c>
      <c r="AA566" s="3">
        <f t="shared" si="13"/>
        <v>659339.02208128641</v>
      </c>
      <c r="AB566" s="3">
        <v>663615</v>
      </c>
      <c r="AC566" s="3">
        <f t="shared" si="11"/>
        <v>671740.369176017</v>
      </c>
      <c r="AD566" s="3">
        <f t="shared" si="10"/>
        <v>679965.22619400057</v>
      </c>
      <c r="AE566" s="3">
        <f t="shared" si="10"/>
        <v>688290.78919314942</v>
      </c>
      <c r="AF566" s="3">
        <f t="shared" si="10"/>
        <v>696718.29122768226</v>
      </c>
      <c r="AG566" s="3">
        <f t="shared" si="10"/>
        <v>705248.98044945812</v>
      </c>
      <c r="AH566" s="3">
        <f t="shared" si="10"/>
        <v>713884.12029283331</v>
      </c>
      <c r="AI566" s="3">
        <f t="shared" si="10"/>
        <v>722624.98966178286</v>
      </c>
      <c r="AJ566" s="3">
        <f t="shared" si="10"/>
        <v>731472.88311931095</v>
      </c>
      <c r="AK566" s="3">
        <f t="shared" si="10"/>
        <v>740429.11107918224</v>
      </c>
      <c r="AL566" s="3">
        <v>749495</v>
      </c>
      <c r="AM566" s="3">
        <f t="shared" si="3"/>
        <v>751182.10118119826</v>
      </c>
      <c r="AN566" s="3">
        <v>752873</v>
      </c>
      <c r="AO566" s="3">
        <v>761726</v>
      </c>
      <c r="AP566" s="3">
        <v>754151</v>
      </c>
      <c r="AQ566" s="3">
        <v>763373</v>
      </c>
      <c r="AR566" s="3">
        <v>756708</v>
      </c>
      <c r="AS566" s="3">
        <v>767392</v>
      </c>
    </row>
    <row r="567" spans="16:45" x14ac:dyDescent="0.2">
      <c r="P567" s="1" t="s">
        <v>55</v>
      </c>
      <c r="Q567" s="2">
        <v>56</v>
      </c>
      <c r="R567" s="3">
        <v>497120</v>
      </c>
      <c r="S567" s="3">
        <f t="shared" si="13"/>
        <v>506406.29982990574</v>
      </c>
      <c r="T567" s="3">
        <f t="shared" si="13"/>
        <v>515866.06957558816</v>
      </c>
      <c r="U567" s="3">
        <f t="shared" si="13"/>
        <v>525502.54968935135</v>
      </c>
      <c r="V567" s="3">
        <f t="shared" si="13"/>
        <v>535319.04115578858</v>
      </c>
      <c r="W567" s="3">
        <f t="shared" si="13"/>
        <v>545318.90662253764</v>
      </c>
      <c r="X567" s="3">
        <f t="shared" si="13"/>
        <v>555505.5715521588</v>
      </c>
      <c r="Y567" s="3">
        <f t="shared" si="13"/>
        <v>565882.52539552969</v>
      </c>
      <c r="Z567" s="3">
        <f t="shared" si="13"/>
        <v>576453.3227871597</v>
      </c>
      <c r="AA567" s="3">
        <f t="shared" si="13"/>
        <v>587221.58476283378</v>
      </c>
      <c r="AB567" s="3">
        <v>598191</v>
      </c>
      <c r="AC567" s="3">
        <f t="shared" si="11"/>
        <v>611161.99756233359</v>
      </c>
      <c r="AD567" s="3">
        <f t="shared" si="10"/>
        <v>624414.25441770582</v>
      </c>
      <c r="AE567" s="3">
        <f t="shared" si="10"/>
        <v>637953.8693098363</v>
      </c>
      <c r="AF567" s="3">
        <f t="shared" si="10"/>
        <v>651787.07322580821</v>
      </c>
      <c r="AG567" s="3">
        <f t="shared" si="10"/>
        <v>665920.23226359475</v>
      </c>
      <c r="AH567" s="3">
        <f t="shared" si="10"/>
        <v>680359.85056176328</v>
      </c>
      <c r="AI567" s="3">
        <f t="shared" si="10"/>
        <v>695112.57329270744</v>
      </c>
      <c r="AJ567" s="3">
        <f t="shared" si="10"/>
        <v>710185.18972078338</v>
      </c>
      <c r="AK567" s="3">
        <f t="shared" si="10"/>
        <v>725584.63632675656</v>
      </c>
      <c r="AL567" s="3">
        <v>741318</v>
      </c>
      <c r="AM567" s="3">
        <f t="shared" si="3"/>
        <v>750917.3488726971</v>
      </c>
      <c r="AN567" s="3">
        <v>760641</v>
      </c>
      <c r="AO567" s="3">
        <v>760310</v>
      </c>
      <c r="AP567" s="3">
        <v>760603</v>
      </c>
      <c r="AQ567" s="3">
        <v>760578</v>
      </c>
      <c r="AR567" s="3">
        <v>766219</v>
      </c>
      <c r="AS567" s="3">
        <v>760553</v>
      </c>
    </row>
    <row r="568" spans="16:45" x14ac:dyDescent="0.2">
      <c r="P568" s="1" t="s">
        <v>56</v>
      </c>
      <c r="Q568" s="2">
        <v>57</v>
      </c>
      <c r="R568" s="3">
        <v>263192</v>
      </c>
      <c r="S568" s="3">
        <f t="shared" si="13"/>
        <v>281908.09104772483</v>
      </c>
      <c r="T568" s="3">
        <f t="shared" si="13"/>
        <v>301955.11944957409</v>
      </c>
      <c r="U568" s="3">
        <f t="shared" si="13"/>
        <v>323427.73072934267</v>
      </c>
      <c r="V568" s="3">
        <f t="shared" si="13"/>
        <v>346427.30083667644</v>
      </c>
      <c r="W568" s="3">
        <f t="shared" si="13"/>
        <v>371062.41476064373</v>
      </c>
      <c r="X568" s="3">
        <f t="shared" si="13"/>
        <v>397449.37917844072</v>
      </c>
      <c r="Y568" s="3">
        <f t="shared" si="13"/>
        <v>425712.77155953669</v>
      </c>
      <c r="Z568" s="3">
        <f t="shared" si="13"/>
        <v>455986.02831767354</v>
      </c>
      <c r="AA568" s="3">
        <f t="shared" si="13"/>
        <v>488412.0747874903</v>
      </c>
      <c r="AB568" s="3">
        <v>523144</v>
      </c>
      <c r="AC568" s="3">
        <f t="shared" si="11"/>
        <v>540781.03166513238</v>
      </c>
      <c r="AD568" s="3">
        <f t="shared" si="10"/>
        <v>559012.66995092167</v>
      </c>
      <c r="AE568" s="3">
        <f t="shared" si="10"/>
        <v>577858.96114633768</v>
      </c>
      <c r="AF568" s="3">
        <f t="shared" si="10"/>
        <v>597340.62737154239</v>
      </c>
      <c r="AG568" s="3">
        <f t="shared" si="10"/>
        <v>617479.0893625468</v>
      </c>
      <c r="AH568" s="3">
        <f t="shared" si="10"/>
        <v>638296.4900240174</v>
      </c>
      <c r="AI568" s="3">
        <f t="shared" si="10"/>
        <v>659815.71877613245</v>
      </c>
      <c r="AJ568" s="3">
        <f t="shared" si="10"/>
        <v>682060.43672225589</v>
      </c>
      <c r="AK568" s="3">
        <f t="shared" si="10"/>
        <v>705055.10266510246</v>
      </c>
      <c r="AL568" s="3">
        <v>728825</v>
      </c>
      <c r="AM568" s="3">
        <f t="shared" si="3"/>
        <v>742744.57739521738</v>
      </c>
      <c r="AN568" s="3">
        <v>756930</v>
      </c>
      <c r="AO568" s="3">
        <v>752417</v>
      </c>
      <c r="AP568" s="3">
        <v>773355</v>
      </c>
      <c r="AQ568" s="3">
        <v>788684</v>
      </c>
      <c r="AR568" s="3">
        <v>796635</v>
      </c>
      <c r="AS568" s="3">
        <v>805161</v>
      </c>
    </row>
    <row r="569" spans="16:45" x14ac:dyDescent="0.2">
      <c r="P569" s="1" t="s">
        <v>57</v>
      </c>
      <c r="Q569" s="2">
        <v>58</v>
      </c>
      <c r="R569" s="3">
        <v>544292</v>
      </c>
      <c r="S569" s="3">
        <f t="shared" si="13"/>
        <v>552013.10624205647</v>
      </c>
      <c r="T569" s="3">
        <f t="shared" si="13"/>
        <v>559843.74097543966</v>
      </c>
      <c r="U569" s="3">
        <f t="shared" si="13"/>
        <v>567785.45792704239</v>
      </c>
      <c r="V569" s="3">
        <f t="shared" si="13"/>
        <v>575839.83286429918</v>
      </c>
      <c r="W569" s="3">
        <f t="shared" si="13"/>
        <v>584008.46390784439</v>
      </c>
      <c r="X569" s="3">
        <f t="shared" si="13"/>
        <v>592292.97184860543</v>
      </c>
      <c r="Y569" s="3">
        <f t="shared" si="13"/>
        <v>600695.00046939438</v>
      </c>
      <c r="Z569" s="3">
        <f t="shared" si="13"/>
        <v>609216.21687106183</v>
      </c>
      <c r="AA569" s="3">
        <f t="shared" si="13"/>
        <v>617858.311803277</v>
      </c>
      <c r="AB569" s="3">
        <v>626623</v>
      </c>
      <c r="AC569" s="3">
        <f t="shared" si="11"/>
        <v>635828.48189674376</v>
      </c>
      <c r="AD569" s="3">
        <f t="shared" si="10"/>
        <v>645169.19805228617</v>
      </c>
      <c r="AE569" s="3">
        <f t="shared" si="10"/>
        <v>654647.13514206267</v>
      </c>
      <c r="AF569" s="3">
        <f t="shared" si="10"/>
        <v>664264.30902700685</v>
      </c>
      <c r="AG569" s="3">
        <f t="shared" si="10"/>
        <v>674022.76518230443</v>
      </c>
      <c r="AH569" s="3">
        <f t="shared" si="10"/>
        <v>683924.57913244492</v>
      </c>
      <c r="AI569" s="3">
        <f t="shared" si="10"/>
        <v>693971.8568926641</v>
      </c>
      <c r="AJ569" s="3">
        <f t="shared" si="10"/>
        <v>704166.73541687254</v>
      </c>
      <c r="AK569" s="3">
        <f t="shared" si="10"/>
        <v>714511.38305216376</v>
      </c>
      <c r="AL569" s="3">
        <v>725008</v>
      </c>
      <c r="AM569" s="3">
        <f t="shared" si="3"/>
        <v>735859.78623104549</v>
      </c>
      <c r="AN569" s="3">
        <v>746874</v>
      </c>
      <c r="AO569" s="3">
        <v>754822</v>
      </c>
      <c r="AP569" s="3">
        <v>765938</v>
      </c>
      <c r="AQ569" s="3">
        <v>768579</v>
      </c>
      <c r="AR569" s="3">
        <v>774663</v>
      </c>
      <c r="AS569" s="3">
        <v>782620</v>
      </c>
    </row>
    <row r="570" spans="16:45" x14ac:dyDescent="0.2">
      <c r="P570" s="1" t="s">
        <v>58</v>
      </c>
      <c r="Q570" s="2">
        <v>59</v>
      </c>
      <c r="R570" s="3">
        <v>613467</v>
      </c>
      <c r="S570" s="3">
        <f t="shared" si="13"/>
        <v>621920.7374181716</v>
      </c>
      <c r="T570" s="3">
        <f t="shared" si="13"/>
        <v>630490.96957254782</v>
      </c>
      <c r="U570" s="3">
        <f t="shared" si="13"/>
        <v>639179.30179138714</v>
      </c>
      <c r="V570" s="3">
        <f t="shared" si="13"/>
        <v>647987.36152479507</v>
      </c>
      <c r="W570" s="3">
        <f t="shared" si="13"/>
        <v>656916.79864957021</v>
      </c>
      <c r="X570" s="3">
        <f t="shared" si="13"/>
        <v>665969.28577824915</v>
      </c>
      <c r="Y570" s="3">
        <f t="shared" si="13"/>
        <v>675146.51857241185</v>
      </c>
      <c r="Z570" s="3">
        <f t="shared" si="13"/>
        <v>684450.21606030245</v>
      </c>
      <c r="AA570" s="3">
        <f t="shared" si="13"/>
        <v>693882.1209588293</v>
      </c>
      <c r="AB570" s="3">
        <v>703444</v>
      </c>
      <c r="AC570" s="3">
        <f t="shared" si="11"/>
        <v>705481.92565524811</v>
      </c>
      <c r="AD570" s="3">
        <f t="shared" si="11"/>
        <v>707525.7553213007</v>
      </c>
      <c r="AE570" s="3">
        <f t="shared" si="11"/>
        <v>709575.50610248302</v>
      </c>
      <c r="AF570" s="3">
        <f t="shared" si="11"/>
        <v>711631.19515267317</v>
      </c>
      <c r="AG570" s="3">
        <f t="shared" si="11"/>
        <v>713692.83967544476</v>
      </c>
      <c r="AH570" s="3">
        <f t="shared" si="11"/>
        <v>715760.45692421147</v>
      </c>
      <c r="AI570" s="3">
        <f t="shared" si="11"/>
        <v>717834.0642023714</v>
      </c>
      <c r="AJ570" s="3">
        <f t="shared" si="11"/>
        <v>719913.6788634517</v>
      </c>
      <c r="AK570" s="3">
        <f t="shared" si="11"/>
        <v>721999.31831125414</v>
      </c>
      <c r="AL570" s="3">
        <v>724091</v>
      </c>
      <c r="AM570" s="3">
        <f t="shared" si="3"/>
        <v>727198.33266379265</v>
      </c>
      <c r="AN570" s="3">
        <v>730319</v>
      </c>
      <c r="AO570" s="3">
        <v>732173</v>
      </c>
      <c r="AP570" s="3">
        <v>724309</v>
      </c>
      <c r="AQ570" s="3">
        <v>725608</v>
      </c>
      <c r="AR570" s="3">
        <v>727627</v>
      </c>
      <c r="AS570" s="3">
        <v>729643</v>
      </c>
    </row>
    <row r="571" spans="16:45" x14ac:dyDescent="0.2">
      <c r="P571" s="1" t="s">
        <v>59</v>
      </c>
      <c r="Q571" s="2">
        <v>60</v>
      </c>
      <c r="R571" s="3">
        <v>619653</v>
      </c>
      <c r="S571" s="3">
        <f t="shared" si="13"/>
        <v>626750.11457329988</v>
      </c>
      <c r="T571" s="3">
        <f t="shared" si="13"/>
        <v>633928.51501992973</v>
      </c>
      <c r="U571" s="3">
        <f t="shared" si="13"/>
        <v>641189.13233700604</v>
      </c>
      <c r="V571" s="3">
        <f t="shared" si="13"/>
        <v>648532.90818469902</v>
      </c>
      <c r="W571" s="3">
        <f t="shared" si="13"/>
        <v>655960.79500836029</v>
      </c>
      <c r="X571" s="3">
        <f t="shared" si="13"/>
        <v>663473.75616204983</v>
      </c>
      <c r="Y571" s="3">
        <f t="shared" si="13"/>
        <v>671072.76603347727</v>
      </c>
      <c r="Z571" s="3">
        <f t="shared" si="13"/>
        <v>678758.81017037458</v>
      </c>
      <c r="AA571" s="3">
        <f t="shared" si="13"/>
        <v>686532.88540831557</v>
      </c>
      <c r="AB571" s="3">
        <v>694396</v>
      </c>
      <c r="AC571" s="3">
        <f t="shared" ref="AC571:AK599" si="14">$AB571*(($AL571/$AB571)^((AC$511-2000)/10))</f>
        <v>696970.22898432892</v>
      </c>
      <c r="AD571" s="3">
        <f t="shared" si="14"/>
        <v>699554.0010173847</v>
      </c>
      <c r="AE571" s="3">
        <f t="shared" si="14"/>
        <v>702147.35147666477</v>
      </c>
      <c r="AF571" s="3">
        <f t="shared" si="14"/>
        <v>704750.31587081589</v>
      </c>
      <c r="AG571" s="3">
        <f t="shared" si="14"/>
        <v>707362.92984012107</v>
      </c>
      <c r="AH571" s="3">
        <f t="shared" si="14"/>
        <v>709985.22915698669</v>
      </c>
      <c r="AI571" s="3">
        <f t="shared" si="14"/>
        <v>712617.24972643319</v>
      </c>
      <c r="AJ571" s="3">
        <f t="shared" si="14"/>
        <v>715259.02758658584</v>
      </c>
      <c r="AK571" s="3">
        <f t="shared" si="14"/>
        <v>717910.59890916862</v>
      </c>
      <c r="AL571" s="3">
        <v>720572</v>
      </c>
      <c r="AM571" s="3">
        <f t="shared" si="3"/>
        <v>722386.21613372432</v>
      </c>
      <c r="AN571" s="3">
        <v>724205</v>
      </c>
      <c r="AO571" s="3">
        <v>726730</v>
      </c>
      <c r="AP571" s="3">
        <v>731284</v>
      </c>
      <c r="AQ571" s="3">
        <v>724845</v>
      </c>
      <c r="AR571" s="3">
        <v>726102</v>
      </c>
      <c r="AS571" s="3">
        <v>725131</v>
      </c>
    </row>
    <row r="572" spans="16:45" x14ac:dyDescent="0.2">
      <c r="P572" s="1" t="s">
        <v>60</v>
      </c>
      <c r="Q572" s="2">
        <v>61</v>
      </c>
      <c r="R572" s="3">
        <v>410436</v>
      </c>
      <c r="S572" s="3">
        <f t="shared" si="13"/>
        <v>424613.60161466082</v>
      </c>
      <c r="T572" s="3">
        <f t="shared" si="13"/>
        <v>439280.93704298337</v>
      </c>
      <c r="U572" s="3">
        <f t="shared" si="13"/>
        <v>454454.92305373854</v>
      </c>
      <c r="V572" s="3">
        <f t="shared" si="13"/>
        <v>470153.06076796749</v>
      </c>
      <c r="W572" s="3">
        <f t="shared" si="13"/>
        <v>486393.45584413456</v>
      </c>
      <c r="X572" s="3">
        <f t="shared" si="13"/>
        <v>503194.83936053235</v>
      </c>
      <c r="Y572" s="3">
        <f t="shared" si="13"/>
        <v>520576.58941902354</v>
      </c>
      <c r="Z572" s="3">
        <f t="shared" si="13"/>
        <v>538558.75349503488</v>
      </c>
      <c r="AA572" s="3">
        <f t="shared" si="13"/>
        <v>557162.07155958319</v>
      </c>
      <c r="AB572" s="3">
        <v>576408</v>
      </c>
      <c r="AC572" s="3">
        <f t="shared" si="14"/>
        <v>584677.47945983231</v>
      </c>
      <c r="AD572" s="3">
        <f t="shared" si="14"/>
        <v>593065.59761055117</v>
      </c>
      <c r="AE572" s="3">
        <f t="shared" si="14"/>
        <v>601574.05651079817</v>
      </c>
      <c r="AF572" s="3">
        <f t="shared" si="14"/>
        <v>610204.58263792342</v>
      </c>
      <c r="AG572" s="3">
        <f t="shared" si="14"/>
        <v>618958.92723831034</v>
      </c>
      <c r="AH572" s="3">
        <f t="shared" si="14"/>
        <v>627838.86668272654</v>
      </c>
      <c r="AI572" s="3">
        <f t="shared" si="14"/>
        <v>636846.20282677235</v>
      </c>
      <c r="AJ572" s="3">
        <f t="shared" si="14"/>
        <v>645982.76337650127</v>
      </c>
      <c r="AK572" s="3">
        <f t="shared" si="14"/>
        <v>655250.4022592851</v>
      </c>
      <c r="AL572" s="3">
        <v>664651</v>
      </c>
      <c r="AM572" s="3">
        <f t="shared" si="3"/>
        <v>667884.63392565027</v>
      </c>
      <c r="AN572" s="3">
        <v>671134</v>
      </c>
      <c r="AO572" s="3">
        <v>666590</v>
      </c>
      <c r="AP572" s="3">
        <v>666738</v>
      </c>
      <c r="AQ572" s="3">
        <v>674800</v>
      </c>
      <c r="AR572" s="3">
        <v>673983</v>
      </c>
      <c r="AS572" s="3">
        <v>684888</v>
      </c>
    </row>
    <row r="573" spans="16:45" x14ac:dyDescent="0.2">
      <c r="P573" s="1" t="s">
        <v>61</v>
      </c>
      <c r="Q573" s="2">
        <v>62</v>
      </c>
      <c r="R573" s="3">
        <v>474668</v>
      </c>
      <c r="S573" s="3">
        <f t="shared" si="13"/>
        <v>482436.29959393776</v>
      </c>
      <c r="T573" s="3">
        <f t="shared" si="13"/>
        <v>490331.73326597054</v>
      </c>
      <c r="U573" s="3">
        <f t="shared" si="13"/>
        <v>498356.38166111172</v>
      </c>
      <c r="V573" s="3">
        <f t="shared" si="13"/>
        <v>506512.35947569855</v>
      </c>
      <c r="W573" s="3">
        <f t="shared" si="13"/>
        <v>514801.81601466797</v>
      </c>
      <c r="X573" s="3">
        <f t="shared" si="13"/>
        <v>523226.9357579521</v>
      </c>
      <c r="Y573" s="3">
        <f t="shared" si="13"/>
        <v>531789.93893614365</v>
      </c>
      <c r="Z573" s="3">
        <f t="shared" si="13"/>
        <v>540493.08211558231</v>
      </c>
      <c r="AA573" s="3">
        <f t="shared" si="13"/>
        <v>549338.65879301727</v>
      </c>
      <c r="AB573" s="3">
        <v>558329</v>
      </c>
      <c r="AC573" s="3">
        <f t="shared" si="14"/>
        <v>567357.82057704427</v>
      </c>
      <c r="AD573" s="3">
        <f t="shared" si="14"/>
        <v>576532.64754281717</v>
      </c>
      <c r="AE573" s="3">
        <f t="shared" si="14"/>
        <v>585855.84198815725</v>
      </c>
      <c r="AF573" s="3">
        <f t="shared" si="14"/>
        <v>595329.80318545189</v>
      </c>
      <c r="AG573" s="3">
        <f t="shared" si="14"/>
        <v>604956.96920607495</v>
      </c>
      <c r="AH573" s="3">
        <f t="shared" si="14"/>
        <v>614739.81754781283</v>
      </c>
      <c r="AI573" s="3">
        <f t="shared" si="14"/>
        <v>624680.86577243323</v>
      </c>
      <c r="AJ573" s="3">
        <f t="shared" si="14"/>
        <v>634782.67215356685</v>
      </c>
      <c r="AK573" s="3">
        <f t="shared" si="14"/>
        <v>645047.83633506426</v>
      </c>
      <c r="AL573" s="3">
        <v>655479</v>
      </c>
      <c r="AM573" s="3">
        <f t="shared" si="3"/>
        <v>663572.0386175114</v>
      </c>
      <c r="AN573" s="3">
        <v>671765</v>
      </c>
      <c r="AO573" s="3">
        <v>680310</v>
      </c>
      <c r="AP573" s="3">
        <v>685862</v>
      </c>
      <c r="AQ573" s="3">
        <v>691843</v>
      </c>
      <c r="AR573" s="3">
        <v>698848</v>
      </c>
      <c r="AS573" s="3">
        <v>705153</v>
      </c>
    </row>
    <row r="574" spans="16:45" x14ac:dyDescent="0.2">
      <c r="P574" s="1" t="s">
        <v>62</v>
      </c>
      <c r="Q574" s="2">
        <v>63</v>
      </c>
      <c r="R574" s="3">
        <v>453388</v>
      </c>
      <c r="S574" s="3">
        <f t="shared" si="13"/>
        <v>462643.31557357596</v>
      </c>
      <c r="T574" s="3">
        <f t="shared" si="13"/>
        <v>472087.56615726784</v>
      </c>
      <c r="U574" s="3">
        <f t="shared" si="13"/>
        <v>481724.60860909033</v>
      </c>
      <c r="V574" s="3">
        <f t="shared" si="13"/>
        <v>491558.37851970654</v>
      </c>
      <c r="W574" s="3">
        <f t="shared" si="13"/>
        <v>501592.89181965083</v>
      </c>
      <c r="X574" s="3">
        <f t="shared" si="13"/>
        <v>511832.24641936104</v>
      </c>
      <c r="Y574" s="3">
        <f t="shared" si="13"/>
        <v>522280.62388268928</v>
      </c>
      <c r="Z574" s="3">
        <f t="shared" si="13"/>
        <v>532942.29113457596</v>
      </c>
      <c r="AA574" s="3">
        <f t="shared" si="13"/>
        <v>543821.60220358323</v>
      </c>
      <c r="AB574" s="3">
        <v>554923</v>
      </c>
      <c r="AC574" s="3">
        <f t="shared" si="14"/>
        <v>564168.59965310723</v>
      </c>
      <c r="AD574" s="3">
        <f t="shared" si="14"/>
        <v>573568.24070104852</v>
      </c>
      <c r="AE574" s="3">
        <f t="shared" si="14"/>
        <v>583124.489635151</v>
      </c>
      <c r="AF574" s="3">
        <f t="shared" si="14"/>
        <v>592839.9557071809</v>
      </c>
      <c r="AG574" s="3">
        <f t="shared" si="14"/>
        <v>602717.29164177785</v>
      </c>
      <c r="AH574" s="3">
        <f t="shared" si="14"/>
        <v>612759.19436075853</v>
      </c>
      <c r="AI574" s="3">
        <f t="shared" si="14"/>
        <v>622968.40571948781</v>
      </c>
      <c r="AJ574" s="3">
        <f t="shared" si="14"/>
        <v>633347.71325551858</v>
      </c>
      <c r="AK574" s="3">
        <f t="shared" si="14"/>
        <v>643899.9509497059</v>
      </c>
      <c r="AL574" s="3">
        <v>654628</v>
      </c>
      <c r="AM574" s="3">
        <f t="shared" si="3"/>
        <v>662971.33149782568</v>
      </c>
      <c r="AN574" s="3">
        <v>671421</v>
      </c>
      <c r="AO574" s="3">
        <v>669051</v>
      </c>
      <c r="AP574" s="3">
        <v>680225</v>
      </c>
      <c r="AQ574" s="3">
        <v>695560</v>
      </c>
      <c r="AR574" s="3">
        <v>693179</v>
      </c>
      <c r="AS574" s="3">
        <v>701045</v>
      </c>
    </row>
    <row r="575" spans="16:45" x14ac:dyDescent="0.2">
      <c r="P575" s="1" t="s">
        <v>63</v>
      </c>
      <c r="Q575" s="2">
        <v>64</v>
      </c>
      <c r="R575" s="3">
        <v>444385</v>
      </c>
      <c r="S575" s="3">
        <f t="shared" si="13"/>
        <v>454718.28728541243</v>
      </c>
      <c r="T575" s="3">
        <f t="shared" si="13"/>
        <v>465291.85456705076</v>
      </c>
      <c r="U575" s="3">
        <f t="shared" si="13"/>
        <v>476111.28907722473</v>
      </c>
      <c r="V575" s="3">
        <f t="shared" si="13"/>
        <v>487182.30796819314</v>
      </c>
      <c r="W575" s="3">
        <f t="shared" si="13"/>
        <v>498510.76133319322</v>
      </c>
      <c r="X575" s="3">
        <f t="shared" si="13"/>
        <v>510102.63529771852</v>
      </c>
      <c r="Y575" s="3">
        <f t="shared" si="13"/>
        <v>521964.05518267694</v>
      </c>
      <c r="Z575" s="3">
        <f t="shared" si="13"/>
        <v>534101.28874110361</v>
      </c>
      <c r="AA575" s="3">
        <f t="shared" si="13"/>
        <v>546520.74947013543</v>
      </c>
      <c r="AB575" s="3">
        <v>559229</v>
      </c>
      <c r="AC575" s="3">
        <f t="shared" si="14"/>
        <v>567112.69701595395</v>
      </c>
      <c r="AD575" s="3">
        <f t="shared" si="14"/>
        <v>575107.53397393413</v>
      </c>
      <c r="AE575" s="3">
        <f t="shared" si="14"/>
        <v>583215.07766255352</v>
      </c>
      <c r="AF575" s="3">
        <f t="shared" si="14"/>
        <v>591436.91695813311</v>
      </c>
      <c r="AG575" s="3">
        <f t="shared" si="14"/>
        <v>599774.66313608142</v>
      </c>
      <c r="AH575" s="3">
        <f t="shared" si="14"/>
        <v>608229.95018666494</v>
      </c>
      <c r="AI575" s="3">
        <f t="shared" si="14"/>
        <v>616804.43513522891</v>
      </c>
      <c r="AJ575" s="3">
        <f t="shared" si="14"/>
        <v>625499.79836693325</v>
      </c>
      <c r="AK575" s="3">
        <f t="shared" si="14"/>
        <v>634317.7439560662</v>
      </c>
      <c r="AL575" s="3">
        <v>643260</v>
      </c>
      <c r="AM575" s="3">
        <f t="shared" si="3"/>
        <v>650342.01503516594</v>
      </c>
      <c r="AN575" s="3">
        <v>657502</v>
      </c>
      <c r="AO575" s="3">
        <v>662609</v>
      </c>
      <c r="AP575" s="3">
        <v>688691</v>
      </c>
      <c r="AQ575" s="3">
        <v>699214</v>
      </c>
      <c r="AR575" s="3">
        <v>711272</v>
      </c>
      <c r="AS575" s="3">
        <v>719625</v>
      </c>
    </row>
    <row r="576" spans="16:45" x14ac:dyDescent="0.2">
      <c r="P576" s="1" t="s">
        <v>64</v>
      </c>
      <c r="Q576" s="2">
        <v>65</v>
      </c>
      <c r="R576" s="3">
        <v>532747</v>
      </c>
      <c r="S576" s="3">
        <f t="shared" si="13"/>
        <v>536698.74891573179</v>
      </c>
      <c r="T576" s="3">
        <f t="shared" si="13"/>
        <v>540679.8106562997</v>
      </c>
      <c r="U576" s="3">
        <f t="shared" si="13"/>
        <v>544690.40265497658</v>
      </c>
      <c r="V576" s="3">
        <f t="shared" si="13"/>
        <v>548730.74395788636</v>
      </c>
      <c r="W576" s="3">
        <f t="shared" si="13"/>
        <v>552801.0552359682</v>
      </c>
      <c r="X576" s="3">
        <f t="shared" si="13"/>
        <v>556901.55879702838</v>
      </c>
      <c r="Y576" s="3">
        <f t="shared" si="13"/>
        <v>561032.4785978822</v>
      </c>
      <c r="Z576" s="3">
        <f t="shared" si="13"/>
        <v>565194.04025658604</v>
      </c>
      <c r="AA576" s="3">
        <f t="shared" si="13"/>
        <v>569386.47106475965</v>
      </c>
      <c r="AB576" s="3">
        <v>573610</v>
      </c>
      <c r="AC576" s="3">
        <f t="shared" si="14"/>
        <v>578209.44018737006</v>
      </c>
      <c r="AD576" s="3">
        <f t="shared" si="14"/>
        <v>582845.76057215175</v>
      </c>
      <c r="AE576" s="3">
        <f t="shared" si="14"/>
        <v>587519.25687489018</v>
      </c>
      <c r="AF576" s="3">
        <f t="shared" si="14"/>
        <v>592230.2271873398</v>
      </c>
      <c r="AG576" s="3">
        <f t="shared" si="14"/>
        <v>596978.97199147637</v>
      </c>
      <c r="AH576" s="3">
        <f t="shared" si="14"/>
        <v>601765.79417866364</v>
      </c>
      <c r="AI576" s="3">
        <f t="shared" si="14"/>
        <v>606590.99906897254</v>
      </c>
      <c r="AJ576" s="3">
        <f t="shared" si="14"/>
        <v>611454.89443065517</v>
      </c>
      <c r="AK576" s="3">
        <f t="shared" si="14"/>
        <v>616357.79049977625</v>
      </c>
      <c r="AL576" s="3">
        <v>621300</v>
      </c>
      <c r="AM576" s="3">
        <f t="shared" ref="AM576:AM611" si="15">SQRT(AN576/AL576)*AL576</f>
        <v>622059.03634622972</v>
      </c>
      <c r="AN576" s="3">
        <v>622819</v>
      </c>
      <c r="AO576" s="3">
        <v>620053</v>
      </c>
      <c r="AP576" s="3">
        <v>631095</v>
      </c>
      <c r="AQ576" s="3">
        <v>628738</v>
      </c>
      <c r="AR576" s="3">
        <v>626676</v>
      </c>
      <c r="AS576" s="3">
        <v>631410</v>
      </c>
    </row>
    <row r="577" spans="16:45" x14ac:dyDescent="0.2">
      <c r="P577" s="1" t="s">
        <v>65</v>
      </c>
      <c r="Q577" s="2">
        <v>66</v>
      </c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>
        <v>552624</v>
      </c>
      <c r="AC577" s="3">
        <f t="shared" si="14"/>
        <v>558653.57579565595</v>
      </c>
      <c r="AD577" s="3">
        <f t="shared" si="14"/>
        <v>564748.93915080174</v>
      </c>
      <c r="AE577" s="3">
        <f t="shared" si="14"/>
        <v>570910.80786103872</v>
      </c>
      <c r="AF577" s="3">
        <f t="shared" si="14"/>
        <v>577139.90755370003</v>
      </c>
      <c r="AG577" s="3">
        <f t="shared" si="14"/>
        <v>583436.97177330125</v>
      </c>
      <c r="AH577" s="3">
        <f t="shared" si="14"/>
        <v>589802.74206792307</v>
      </c>
      <c r="AI577" s="3">
        <f t="shared" si="14"/>
        <v>596237.96807653701</v>
      </c>
      <c r="AJ577" s="3">
        <f t="shared" si="14"/>
        <v>602743.40761728317</v>
      </c>
      <c r="AK577" s="3">
        <f t="shared" si="14"/>
        <v>609319.82677671232</v>
      </c>
      <c r="AL577" s="3">
        <v>615968</v>
      </c>
      <c r="AM577" s="3">
        <f t="shared" si="15"/>
        <v>626141.97791874642</v>
      </c>
      <c r="AN577" s="3">
        <v>636484</v>
      </c>
      <c r="AO577" s="3">
        <v>646640</v>
      </c>
      <c r="AP577" s="3">
        <v>655870</v>
      </c>
      <c r="AQ577" s="3">
        <v>657267</v>
      </c>
      <c r="AR577" s="3">
        <v>666866</v>
      </c>
      <c r="AS577" s="3">
        <v>666478</v>
      </c>
    </row>
    <row r="578" spans="16:45" x14ac:dyDescent="0.2">
      <c r="P578" s="1" t="s">
        <v>66</v>
      </c>
      <c r="Q578" s="2">
        <v>67</v>
      </c>
      <c r="R578" s="3">
        <v>509106</v>
      </c>
      <c r="S578" s="3">
        <f t="shared" ref="S578:AA579" si="16">$R578*(($AB578/$R578)^((S$511-1990)/10))</f>
        <v>513883.24372077396</v>
      </c>
      <c r="T578" s="3">
        <f t="shared" si="16"/>
        <v>518705.31515437725</v>
      </c>
      <c r="U578" s="3">
        <f t="shared" si="16"/>
        <v>523572.63494584174</v>
      </c>
      <c r="V578" s="3">
        <f t="shared" si="16"/>
        <v>528485.62768736144</v>
      </c>
      <c r="W578" s="3">
        <f t="shared" si="16"/>
        <v>533444.72195533058</v>
      </c>
      <c r="X578" s="3">
        <f t="shared" si="16"/>
        <v>538450.35034773045</v>
      </c>
      <c r="Y578" s="3">
        <f t="shared" si="16"/>
        <v>543502.94952186558</v>
      </c>
      <c r="Z578" s="3">
        <f t="shared" si="16"/>
        <v>548602.96023245528</v>
      </c>
      <c r="AA578" s="3">
        <f t="shared" si="16"/>
        <v>553750.8273700818</v>
      </c>
      <c r="AB578" s="3">
        <v>558947</v>
      </c>
      <c r="AC578" s="3">
        <f t="shared" si="14"/>
        <v>562448.14583216538</v>
      </c>
      <c r="AD578" s="3">
        <f t="shared" si="14"/>
        <v>565971.2222268671</v>
      </c>
      <c r="AE578" s="3">
        <f t="shared" si="14"/>
        <v>569516.36655329715</v>
      </c>
      <c r="AF578" s="3">
        <f t="shared" si="14"/>
        <v>573083.71704110363</v>
      </c>
      <c r="AG578" s="3">
        <f t="shared" si="14"/>
        <v>576673.4127857812</v>
      </c>
      <c r="AH578" s="3">
        <f t="shared" si="14"/>
        <v>580285.59375409386</v>
      </c>
      <c r="AI578" s="3">
        <f t="shared" si="14"/>
        <v>583920.40078953316</v>
      </c>
      <c r="AJ578" s="3">
        <f t="shared" si="14"/>
        <v>587577.97561780957</v>
      </c>
      <c r="AK578" s="3">
        <f t="shared" si="14"/>
        <v>591258.46085237816</v>
      </c>
      <c r="AL578" s="3">
        <v>594962</v>
      </c>
      <c r="AM578" s="3">
        <f t="shared" si="15"/>
        <v>596919.77887149958</v>
      </c>
      <c r="AN578" s="3">
        <v>598884</v>
      </c>
      <c r="AO578" s="3">
        <v>606272</v>
      </c>
      <c r="AP578" s="3">
        <v>598529</v>
      </c>
      <c r="AQ578" s="3">
        <v>603539</v>
      </c>
      <c r="AR578" s="3">
        <v>597692</v>
      </c>
      <c r="AS578" s="3">
        <v>598679</v>
      </c>
    </row>
    <row r="579" spans="16:45" x14ac:dyDescent="0.2">
      <c r="P579" s="1" t="s">
        <v>67</v>
      </c>
      <c r="Q579" s="2">
        <v>68</v>
      </c>
      <c r="R579" s="3">
        <v>365943</v>
      </c>
      <c r="S579" s="3">
        <f t="shared" si="16"/>
        <v>375930.33669263119</v>
      </c>
      <c r="T579" s="3">
        <f t="shared" si="16"/>
        <v>386190.24833330623</v>
      </c>
      <c r="U579" s="3">
        <f t="shared" si="16"/>
        <v>396730.17405265482</v>
      </c>
      <c r="V579" s="3">
        <f t="shared" si="16"/>
        <v>407557.75601047353</v>
      </c>
      <c r="W579" s="3">
        <f t="shared" si="16"/>
        <v>418680.84493680863</v>
      </c>
      <c r="X579" s="3">
        <f t="shared" si="16"/>
        <v>430107.50582426717</v>
      </c>
      <c r="Y579" s="3">
        <f t="shared" si="16"/>
        <v>441846.02377568255</v>
      </c>
      <c r="Z579" s="3">
        <f t="shared" si="16"/>
        <v>453904.91001137526</v>
      </c>
      <c r="AA579" s="3">
        <f t="shared" si="16"/>
        <v>466292.90804036357</v>
      </c>
      <c r="AB579" s="3">
        <v>479019</v>
      </c>
      <c r="AC579" s="3">
        <f t="shared" si="14"/>
        <v>489461.68000244378</v>
      </c>
      <c r="AD579" s="3">
        <f t="shared" si="14"/>
        <v>500132.01186344307</v>
      </c>
      <c r="AE579" s="3">
        <f t="shared" si="14"/>
        <v>511034.95842478686</v>
      </c>
      <c r="AF579" s="3">
        <f t="shared" si="14"/>
        <v>522175.59071889671</v>
      </c>
      <c r="AG579" s="3">
        <f t="shared" si="14"/>
        <v>533559.09032739757</v>
      </c>
      <c r="AH579" s="3">
        <f t="shared" si="14"/>
        <v>545190.75179110572</v>
      </c>
      <c r="AI579" s="3">
        <f t="shared" si="14"/>
        <v>557075.98507255432</v>
      </c>
      <c r="AJ579" s="3">
        <f t="shared" si="14"/>
        <v>569220.3180722032</v>
      </c>
      <c r="AK579" s="3">
        <f t="shared" si="14"/>
        <v>581629.39919950149</v>
      </c>
      <c r="AL579" s="3">
        <v>594309</v>
      </c>
      <c r="AM579" s="3">
        <f t="shared" si="15"/>
        <v>598058.67110844562</v>
      </c>
      <c r="AN579" s="3">
        <v>601832</v>
      </c>
      <c r="AO579" s="3">
        <v>602387</v>
      </c>
      <c r="AP579" s="3">
        <v>606920</v>
      </c>
      <c r="AQ579" s="3">
        <v>601822</v>
      </c>
      <c r="AR579" s="3">
        <v>626049</v>
      </c>
      <c r="AS579" s="3">
        <v>607945</v>
      </c>
    </row>
    <row r="580" spans="16:45" x14ac:dyDescent="0.2">
      <c r="P580" s="1" t="s">
        <v>68</v>
      </c>
      <c r="Q580" s="2">
        <v>69</v>
      </c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>
        <v>533015</v>
      </c>
      <c r="AC580" s="3">
        <f t="shared" si="14"/>
        <v>537877.0862251186</v>
      </c>
      <c r="AD580" s="3">
        <f t="shared" si="14"/>
        <v>542783.52370200388</v>
      </c>
      <c r="AE580" s="3">
        <f t="shared" si="14"/>
        <v>547734.71699640062</v>
      </c>
      <c r="AF580" s="3">
        <f t="shared" si="14"/>
        <v>552731.07436444354</v>
      </c>
      <c r="AG580" s="3">
        <f t="shared" si="14"/>
        <v>557773.00778632169</v>
      </c>
      <c r="AH580" s="3">
        <f t="shared" si="14"/>
        <v>562860.93300024769</v>
      </c>
      <c r="AI580" s="3">
        <f t="shared" si="14"/>
        <v>567995.26953673898</v>
      </c>
      <c r="AJ580" s="3">
        <f t="shared" si="14"/>
        <v>573176.44075320964</v>
      </c>
      <c r="AK580" s="3">
        <f t="shared" si="14"/>
        <v>578404.87386887928</v>
      </c>
      <c r="AL580" s="3">
        <v>583681</v>
      </c>
      <c r="AM580" s="3">
        <f t="shared" si="15"/>
        <v>587099.98642394808</v>
      </c>
      <c r="AN580" s="3">
        <v>590539</v>
      </c>
      <c r="AO580" s="3">
        <v>599195</v>
      </c>
      <c r="AP580" s="3">
        <v>599458</v>
      </c>
      <c r="AQ580" s="3">
        <v>612137</v>
      </c>
      <c r="AR580" s="3">
        <v>608874</v>
      </c>
      <c r="AS580" s="3">
        <v>608431</v>
      </c>
    </row>
    <row r="581" spans="16:45" x14ac:dyDescent="0.2">
      <c r="P581" s="1" t="s">
        <v>69</v>
      </c>
      <c r="Q581" s="2">
        <v>70</v>
      </c>
      <c r="R581" s="3">
        <v>436336</v>
      </c>
      <c r="S581" s="3">
        <f t="shared" ref="S581:AA590" si="17">$R581*(($AB581/$R581)^((S$511-1990)/10))</f>
        <v>445660.62335133855</v>
      </c>
      <c r="T581" s="3">
        <f t="shared" si="17"/>
        <v>455184.51653290965</v>
      </c>
      <c r="U581" s="3">
        <f t="shared" si="17"/>
        <v>464911.93799717241</v>
      </c>
      <c r="V581" s="3">
        <f t="shared" si="17"/>
        <v>474847.2372009157</v>
      </c>
      <c r="W581" s="3">
        <f t="shared" si="17"/>
        <v>484994.85655004624</v>
      </c>
      <c r="X581" s="3">
        <f t="shared" si="17"/>
        <v>495359.33338593802</v>
      </c>
      <c r="Y581" s="3">
        <f t="shared" si="17"/>
        <v>505945.30201422918</v>
      </c>
      <c r="Z581" s="3">
        <f t="shared" si="17"/>
        <v>516757.49577697611</v>
      </c>
      <c r="AA581" s="3">
        <f t="shared" si="17"/>
        <v>527800.7491690896</v>
      </c>
      <c r="AB581" s="3">
        <v>539080</v>
      </c>
      <c r="AC581" s="3">
        <f t="shared" si="14"/>
        <v>542088.79505430616</v>
      </c>
      <c r="AD581" s="3">
        <f t="shared" si="14"/>
        <v>545114.38325189124</v>
      </c>
      <c r="AE581" s="3">
        <f t="shared" si="14"/>
        <v>548156.85832119349</v>
      </c>
      <c r="AF581" s="3">
        <f t="shared" si="14"/>
        <v>551216.31451378239</v>
      </c>
      <c r="AG581" s="3">
        <f t="shared" si="14"/>
        <v>554292.84660727857</v>
      </c>
      <c r="AH581" s="3">
        <f t="shared" si="14"/>
        <v>557386.54990829004</v>
      </c>
      <c r="AI581" s="3">
        <f t="shared" si="14"/>
        <v>560497.52025536436</v>
      </c>
      <c r="AJ581" s="3">
        <f t="shared" si="14"/>
        <v>563625.85402195784</v>
      </c>
      <c r="AK581" s="3">
        <f t="shared" si="14"/>
        <v>566771.64811942074</v>
      </c>
      <c r="AL581" s="3">
        <v>569935</v>
      </c>
      <c r="AM581" s="3">
        <f t="shared" si="15"/>
        <v>576052.66656791035</v>
      </c>
      <c r="AN581" s="3">
        <v>582236</v>
      </c>
      <c r="AO581" s="3">
        <v>587288</v>
      </c>
      <c r="AP581" s="3">
        <v>591779</v>
      </c>
      <c r="AQ581" s="3">
        <v>597865</v>
      </c>
      <c r="AR581" s="3">
        <v>611815</v>
      </c>
      <c r="AS581" s="3">
        <v>615004</v>
      </c>
    </row>
    <row r="582" spans="16:45" x14ac:dyDescent="0.2">
      <c r="P582" s="1" t="s">
        <v>70</v>
      </c>
      <c r="Q582" s="2">
        <v>71</v>
      </c>
      <c r="R582" s="3">
        <v>527863</v>
      </c>
      <c r="S582" s="3">
        <f t="shared" si="17"/>
        <v>531952.63348557032</v>
      </c>
      <c r="T582" s="3">
        <f t="shared" si="17"/>
        <v>536073.9515219545</v>
      </c>
      <c r="U582" s="3">
        <f t="shared" si="17"/>
        <v>540227.19958610402</v>
      </c>
      <c r="V582" s="3">
        <f t="shared" si="17"/>
        <v>544412.62505680986</v>
      </c>
      <c r="W582" s="3">
        <f t="shared" si="17"/>
        <v>548630.47722943721</v>
      </c>
      <c r="X582" s="3">
        <f t="shared" si="17"/>
        <v>552881.00733077398</v>
      </c>
      <c r="Y582" s="3">
        <f t="shared" si="17"/>
        <v>557164.46853399486</v>
      </c>
      <c r="Z582" s="3">
        <f t="shared" si="17"/>
        <v>561481.1159737407</v>
      </c>
      <c r="AA582" s="3">
        <f t="shared" si="17"/>
        <v>565831.20676131558</v>
      </c>
      <c r="AB582" s="3">
        <v>570215</v>
      </c>
      <c r="AC582" s="3">
        <f t="shared" si="14"/>
        <v>570143.35951021477</v>
      </c>
      <c r="AD582" s="3">
        <f t="shared" si="14"/>
        <v>570071.72802117455</v>
      </c>
      <c r="AE582" s="3">
        <f t="shared" si="14"/>
        <v>570000.10553174827</v>
      </c>
      <c r="AF582" s="3">
        <f t="shared" si="14"/>
        <v>569928.49204080564</v>
      </c>
      <c r="AG582" s="3">
        <f t="shared" si="14"/>
        <v>569856.88754721568</v>
      </c>
      <c r="AH582" s="3">
        <f t="shared" si="14"/>
        <v>569785.29204984824</v>
      </c>
      <c r="AI582" s="3">
        <f t="shared" si="14"/>
        <v>569713.70554757304</v>
      </c>
      <c r="AJ582" s="3">
        <f t="shared" si="14"/>
        <v>569642.12803925981</v>
      </c>
      <c r="AK582" s="3">
        <f t="shared" si="14"/>
        <v>569570.55952377885</v>
      </c>
      <c r="AL582" s="3">
        <v>569499</v>
      </c>
      <c r="AM582" s="3">
        <f t="shared" si="15"/>
        <v>568755.51468711055</v>
      </c>
      <c r="AN582" s="3">
        <v>568013</v>
      </c>
      <c r="AO582" s="3">
        <v>567753</v>
      </c>
      <c r="AP582" s="3">
        <v>573004</v>
      </c>
      <c r="AQ582" s="3">
        <v>559492</v>
      </c>
      <c r="AR582" s="3">
        <v>579127</v>
      </c>
      <c r="AS582" s="3">
        <v>564172</v>
      </c>
    </row>
    <row r="583" spans="16:45" x14ac:dyDescent="0.2">
      <c r="P583" s="1" t="s">
        <v>71</v>
      </c>
      <c r="Q583" s="2">
        <v>72</v>
      </c>
      <c r="R583" s="3">
        <v>451486</v>
      </c>
      <c r="S583" s="3">
        <f t="shared" si="17"/>
        <v>458896.75334823376</v>
      </c>
      <c r="T583" s="3">
        <f t="shared" si="17"/>
        <v>466429.14782196953</v>
      </c>
      <c r="U583" s="3">
        <f t="shared" si="17"/>
        <v>474085.18005538435</v>
      </c>
      <c r="V583" s="3">
        <f t="shared" si="17"/>
        <v>481866.87945568346</v>
      </c>
      <c r="W583" s="3">
        <f t="shared" si="17"/>
        <v>489776.30874104152</v>
      </c>
      <c r="X583" s="3">
        <f t="shared" si="17"/>
        <v>497815.56448737311</v>
      </c>
      <c r="Y583" s="3">
        <f t="shared" si="17"/>
        <v>505986.77768407838</v>
      </c>
      <c r="Z583" s="3">
        <f t="shared" si="17"/>
        <v>514292.11429891107</v>
      </c>
      <c r="AA583" s="3">
        <f t="shared" si="17"/>
        <v>522733.77585211734</v>
      </c>
      <c r="AB583" s="3">
        <v>531314</v>
      </c>
      <c r="AC583" s="3">
        <f t="shared" si="14"/>
        <v>534385.36026593111</v>
      </c>
      <c r="AD583" s="3">
        <f t="shared" si="14"/>
        <v>537474.47510615003</v>
      </c>
      <c r="AE583" s="3">
        <f t="shared" si="14"/>
        <v>540581.44715430459</v>
      </c>
      <c r="AF583" s="3">
        <f t="shared" si="14"/>
        <v>543706.37963733589</v>
      </c>
      <c r="AG583" s="3">
        <f t="shared" si="14"/>
        <v>546849.37637890747</v>
      </c>
      <c r="AH583" s="3">
        <f t="shared" si="14"/>
        <v>550010.54180285521</v>
      </c>
      <c r="AI583" s="3">
        <f t="shared" si="14"/>
        <v>553189.98093665659</v>
      </c>
      <c r="AJ583" s="3">
        <f t="shared" si="14"/>
        <v>556387.79941491992</v>
      </c>
      <c r="AK583" s="3">
        <f t="shared" si="14"/>
        <v>559604.10348289448</v>
      </c>
      <c r="AL583" s="3">
        <v>562839</v>
      </c>
      <c r="AM583" s="3">
        <f t="shared" si="15"/>
        <v>561799.03922933154</v>
      </c>
      <c r="AN583" s="3">
        <v>560761</v>
      </c>
      <c r="AO583" s="3">
        <v>561586</v>
      </c>
      <c r="AP583" s="3">
        <v>561318</v>
      </c>
      <c r="AQ583" s="3">
        <v>562525</v>
      </c>
      <c r="AR583" s="3">
        <v>561897</v>
      </c>
      <c r="AS583" s="3">
        <v>558313</v>
      </c>
    </row>
    <row r="584" spans="16:45" x14ac:dyDescent="0.2">
      <c r="P584" s="1" t="s">
        <v>72</v>
      </c>
      <c r="Q584" s="2">
        <v>73</v>
      </c>
      <c r="R584" s="3">
        <v>352989</v>
      </c>
      <c r="S584" s="3">
        <f t="shared" si="17"/>
        <v>362940.15039292275</v>
      </c>
      <c r="T584" s="3">
        <f t="shared" si="17"/>
        <v>373171.83472356765</v>
      </c>
      <c r="U584" s="3">
        <f t="shared" si="17"/>
        <v>383691.96155397076</v>
      </c>
      <c r="V584" s="3">
        <f t="shared" si="17"/>
        <v>394508.66239728063</v>
      </c>
      <c r="W584" s="3">
        <f t="shared" si="17"/>
        <v>405630.29800299677</v>
      </c>
      <c r="X584" s="3">
        <f t="shared" si="17"/>
        <v>417065.46481939591</v>
      </c>
      <c r="Y584" s="3">
        <f t="shared" si="17"/>
        <v>428823.00163814123</v>
      </c>
      <c r="Z584" s="3">
        <f t="shared" si="17"/>
        <v>440911.99642621027</v>
      </c>
      <c r="AA584" s="3">
        <f t="shared" si="17"/>
        <v>453341.7933504234</v>
      </c>
      <c r="AB584" s="3">
        <v>466122</v>
      </c>
      <c r="AC584" s="3">
        <f t="shared" si="14"/>
        <v>474703.66639094357</v>
      </c>
      <c r="AD584" s="3">
        <f t="shared" si="14"/>
        <v>483443.32789485203</v>
      </c>
      <c r="AE584" s="3">
        <f t="shared" si="14"/>
        <v>492343.89332390518</v>
      </c>
      <c r="AF584" s="3">
        <f t="shared" si="14"/>
        <v>501408.32504376408</v>
      </c>
      <c r="AG584" s="3">
        <f t="shared" si="14"/>
        <v>510639.63995953155</v>
      </c>
      <c r="AH584" s="3">
        <f t="shared" si="14"/>
        <v>520040.91051986598</v>
      </c>
      <c r="AI584" s="3">
        <f t="shared" si="14"/>
        <v>529615.26573958108</v>
      </c>
      <c r="AJ584" s="3">
        <f t="shared" si="14"/>
        <v>539365.89224107203</v>
      </c>
      <c r="AK584" s="3">
        <f t="shared" si="14"/>
        <v>549296.0353149164</v>
      </c>
      <c r="AL584" s="3">
        <v>559409</v>
      </c>
      <c r="AM584" s="3">
        <f t="shared" si="15"/>
        <v>568782.46897825529</v>
      </c>
      <c r="AN584" s="3">
        <v>578313</v>
      </c>
      <c r="AO584" s="3">
        <v>589518</v>
      </c>
      <c r="AP584" s="3">
        <v>595034</v>
      </c>
      <c r="AQ584" s="3">
        <v>610617</v>
      </c>
      <c r="AR584" s="3">
        <v>612562</v>
      </c>
      <c r="AS584" s="3">
        <v>616448</v>
      </c>
    </row>
    <row r="585" spans="16:45" x14ac:dyDescent="0.2">
      <c r="P585" s="1" t="s">
        <v>73</v>
      </c>
      <c r="Q585" s="2">
        <v>74</v>
      </c>
      <c r="R585" s="3">
        <v>304466</v>
      </c>
      <c r="S585" s="3">
        <f t="shared" si="17"/>
        <v>314407.04465160711</v>
      </c>
      <c r="T585" s="3">
        <f t="shared" si="17"/>
        <v>324672.67191265256</v>
      </c>
      <c r="U585" s="3">
        <f t="shared" si="17"/>
        <v>335273.47965026624</v>
      </c>
      <c r="V585" s="3">
        <f t="shared" si="17"/>
        <v>346220.41175993689</v>
      </c>
      <c r="W585" s="3">
        <f t="shared" si="17"/>
        <v>357524.7694635996</v>
      </c>
      <c r="X585" s="3">
        <f t="shared" si="17"/>
        <v>369198.22297661309</v>
      </c>
      <c r="Y585" s="3">
        <f t="shared" si="17"/>
        <v>381252.82355567452</v>
      </c>
      <c r="Z585" s="3">
        <f t="shared" si="17"/>
        <v>393701.01594010583</v>
      </c>
      <c r="AA585" s="3">
        <f t="shared" si="17"/>
        <v>406555.65119935875</v>
      </c>
      <c r="AB585" s="3">
        <v>419830</v>
      </c>
      <c r="AC585" s="3">
        <f t="shared" si="14"/>
        <v>431999.93180582393</v>
      </c>
      <c r="AD585" s="3">
        <f t="shared" si="14"/>
        <v>444522.64268927061</v>
      </c>
      <c r="AE585" s="3">
        <f t="shared" si="14"/>
        <v>457408.35892601655</v>
      </c>
      <c r="AF585" s="3">
        <f t="shared" si="14"/>
        <v>470667.60322857584</v>
      </c>
      <c r="AG585" s="3">
        <f t="shared" si="14"/>
        <v>484311.20333934046</v>
      </c>
      <c r="AH585" s="3">
        <f t="shared" si="14"/>
        <v>498350.30087271414</v>
      </c>
      <c r="AI585" s="3">
        <f t="shared" si="14"/>
        <v>512796.36041355872</v>
      </c>
      <c r="AJ585" s="3">
        <f t="shared" si="14"/>
        <v>527661.17887938465</v>
      </c>
      <c r="AK585" s="3">
        <f t="shared" si="14"/>
        <v>542956.89515393088</v>
      </c>
      <c r="AL585" s="3">
        <v>558696</v>
      </c>
      <c r="AM585" s="3">
        <f t="shared" si="15"/>
        <v>566880.55069829302</v>
      </c>
      <c r="AN585" s="3">
        <v>575185</v>
      </c>
      <c r="AO585" s="3">
        <v>583887</v>
      </c>
      <c r="AP585" s="3">
        <v>581777</v>
      </c>
      <c r="AQ585" s="3">
        <v>585372</v>
      </c>
      <c r="AR585" s="3">
        <v>593182</v>
      </c>
      <c r="AS585" s="3">
        <v>589676</v>
      </c>
    </row>
    <row r="586" spans="16:45" x14ac:dyDescent="0.2">
      <c r="P586" s="1" t="s">
        <v>74</v>
      </c>
      <c r="Q586" s="2">
        <v>75</v>
      </c>
      <c r="R586" s="3">
        <v>328349</v>
      </c>
      <c r="S586" s="3">
        <f t="shared" si="17"/>
        <v>336575.53856390086</v>
      </c>
      <c r="T586" s="3">
        <f t="shared" si="17"/>
        <v>345008.18689741683</v>
      </c>
      <c r="U586" s="3">
        <f t="shared" si="17"/>
        <v>353652.10892663914</v>
      </c>
      <c r="V586" s="3">
        <f t="shared" si="17"/>
        <v>362512.59795596421</v>
      </c>
      <c r="W586" s="3">
        <f t="shared" si="17"/>
        <v>371595.07990957034</v>
      </c>
      <c r="X586" s="3">
        <f t="shared" si="17"/>
        <v>380905.11665410717</v>
      </c>
      <c r="Y586" s="3">
        <f t="shared" si="17"/>
        <v>390448.40940463223</v>
      </c>
      <c r="Z586" s="3">
        <f t="shared" si="17"/>
        <v>400230.80221588176</v>
      </c>
      <c r="AA586" s="3">
        <f t="shared" si="17"/>
        <v>410258.28556101123</v>
      </c>
      <c r="AB586" s="3">
        <v>420537</v>
      </c>
      <c r="AC586" s="3">
        <f t="shared" si="14"/>
        <v>431958.92105523561</v>
      </c>
      <c r="AD586" s="3">
        <f t="shared" si="14"/>
        <v>443691.0651838085</v>
      </c>
      <c r="AE586" s="3">
        <f t="shared" si="14"/>
        <v>455741.85814481525</v>
      </c>
      <c r="AF586" s="3">
        <f t="shared" si="14"/>
        <v>468119.95454369677</v>
      </c>
      <c r="AG586" s="3">
        <f t="shared" si="14"/>
        <v>480834.24404777988</v>
      </c>
      <c r="AH586" s="3">
        <f t="shared" si="14"/>
        <v>493893.85777063348</v>
      </c>
      <c r="AI586" s="3">
        <f t="shared" si="14"/>
        <v>507308.17482982669</v>
      </c>
      <c r="AJ586" s="3">
        <f t="shared" si="14"/>
        <v>521086.82908279839</v>
      </c>
      <c r="AK586" s="3">
        <f t="shared" si="14"/>
        <v>535239.71604567394</v>
      </c>
      <c r="AL586" s="3">
        <v>549777</v>
      </c>
      <c r="AM586" s="3">
        <f t="shared" si="15"/>
        <v>558423.50690313883</v>
      </c>
      <c r="AN586" s="3">
        <v>567206</v>
      </c>
      <c r="AO586" s="3">
        <v>574786</v>
      </c>
      <c r="AP586" s="3">
        <v>577895</v>
      </c>
      <c r="AQ586" s="3">
        <v>589886</v>
      </c>
      <c r="AR586" s="3">
        <v>597067</v>
      </c>
      <c r="AS586" s="3">
        <v>581004</v>
      </c>
    </row>
    <row r="587" spans="16:45" x14ac:dyDescent="0.2">
      <c r="P587" s="1" t="s">
        <v>75</v>
      </c>
      <c r="Q587" s="2">
        <v>76</v>
      </c>
      <c r="R587" s="3">
        <v>506875</v>
      </c>
      <c r="S587" s="3">
        <f t="shared" si="17"/>
        <v>497836.68429543823</v>
      </c>
      <c r="T587" s="3">
        <f t="shared" si="17"/>
        <v>488959.53485627793</v>
      </c>
      <c r="U587" s="3">
        <f t="shared" si="17"/>
        <v>480240.67785447929</v>
      </c>
      <c r="V587" s="3">
        <f t="shared" si="17"/>
        <v>471677.29070652067</v>
      </c>
      <c r="W587" s="3">
        <f t="shared" si="17"/>
        <v>463266.60115963465</v>
      </c>
      <c r="X587" s="3">
        <f t="shared" si="17"/>
        <v>455005.8863943374</v>
      </c>
      <c r="Y587" s="3">
        <f t="shared" si="17"/>
        <v>446892.47214296187</v>
      </c>
      <c r="Z587" s="3">
        <f t="shared" si="17"/>
        <v>438923.73182390851</v>
      </c>
      <c r="AA587" s="3">
        <f t="shared" si="17"/>
        <v>431097.08569133369</v>
      </c>
      <c r="AB587" s="3">
        <v>423410</v>
      </c>
      <c r="AC587" s="3">
        <f t="shared" si="14"/>
        <v>434505.28291341098</v>
      </c>
      <c r="AD587" s="3">
        <f t="shared" si="14"/>
        <v>445891.31309998187</v>
      </c>
      <c r="AE587" s="3">
        <f t="shared" si="14"/>
        <v>457575.7094710563</v>
      </c>
      <c r="AF587" s="3">
        <f t="shared" si="14"/>
        <v>469566.29058838025</v>
      </c>
      <c r="AG587" s="3">
        <f t="shared" si="14"/>
        <v>481871.07989585761</v>
      </c>
      <c r="AH587" s="3">
        <f t="shared" si="14"/>
        <v>494498.31108840252</v>
      </c>
      <c r="AI587" s="3">
        <f t="shared" si="14"/>
        <v>507456.43362147856</v>
      </c>
      <c r="AJ587" s="3">
        <f t="shared" si="14"/>
        <v>520754.11836501525</v>
      </c>
      <c r="AK587" s="3">
        <f t="shared" si="14"/>
        <v>534400.26340548135</v>
      </c>
      <c r="AL587" s="3">
        <v>548404</v>
      </c>
      <c r="AM587" s="3">
        <f t="shared" si="15"/>
        <v>560537.27740088804</v>
      </c>
      <c r="AN587" s="3">
        <v>572939</v>
      </c>
      <c r="AO587" s="3">
        <v>590108</v>
      </c>
      <c r="AP587" s="3">
        <v>599443</v>
      </c>
      <c r="AQ587" s="3">
        <v>617065</v>
      </c>
      <c r="AR587" s="3">
        <v>620291</v>
      </c>
      <c r="AS587" s="3">
        <v>637032</v>
      </c>
    </row>
    <row r="588" spans="16:45" x14ac:dyDescent="0.2">
      <c r="P588" s="1" t="s">
        <v>76</v>
      </c>
      <c r="Q588" s="2">
        <v>77</v>
      </c>
      <c r="R588" s="3">
        <v>259147</v>
      </c>
      <c r="S588" s="3">
        <f t="shared" si="17"/>
        <v>271833.03467076988</v>
      </c>
      <c r="T588" s="3">
        <f t="shared" si="17"/>
        <v>285140.08936364285</v>
      </c>
      <c r="U588" s="3">
        <f t="shared" si="17"/>
        <v>299098.56489951088</v>
      </c>
      <c r="V588" s="3">
        <f t="shared" si="17"/>
        <v>313740.35031200916</v>
      </c>
      <c r="W588" s="3">
        <f t="shared" si="17"/>
        <v>329098.89570006158</v>
      </c>
      <c r="X588" s="3">
        <f t="shared" si="17"/>
        <v>345209.28864677926</v>
      </c>
      <c r="Y588" s="3">
        <f t="shared" si="17"/>
        <v>362108.33437929716</v>
      </c>
      <c r="Z588" s="3">
        <f t="shared" si="17"/>
        <v>379834.63985267904</v>
      </c>
      <c r="AA588" s="3">
        <f t="shared" si="17"/>
        <v>398428.70194998465</v>
      </c>
      <c r="AB588" s="3">
        <v>417933</v>
      </c>
      <c r="AC588" s="3">
        <f t="shared" si="14"/>
        <v>429256.94485963113</v>
      </c>
      <c r="AD588" s="3">
        <f t="shared" si="14"/>
        <v>440887.71336607635</v>
      </c>
      <c r="AE588" s="3">
        <f t="shared" si="14"/>
        <v>452833.61894291826</v>
      </c>
      <c r="AF588" s="3">
        <f t="shared" si="14"/>
        <v>465103.20026695065</v>
      </c>
      <c r="AG588" s="3">
        <f t="shared" si="14"/>
        <v>477705.22737144085</v>
      </c>
      <c r="AH588" s="3">
        <f t="shared" si="14"/>
        <v>490648.70791476173</v>
      </c>
      <c r="AI588" s="3">
        <f t="shared" si="14"/>
        <v>503942.89361887221</v>
      </c>
      <c r="AJ588" s="3">
        <f t="shared" si="14"/>
        <v>517597.28688224952</v>
      </c>
      <c r="AK588" s="3">
        <f t="shared" si="14"/>
        <v>531621.64757199946</v>
      </c>
      <c r="AL588" s="3">
        <v>546026</v>
      </c>
      <c r="AM588" s="3">
        <f t="shared" si="15"/>
        <v>554012.09823432553</v>
      </c>
      <c r="AN588" s="3">
        <v>562115</v>
      </c>
      <c r="AO588" s="3">
        <v>571135</v>
      </c>
      <c r="AP588" s="3">
        <v>579011</v>
      </c>
      <c r="AQ588" s="3">
        <v>586210</v>
      </c>
      <c r="AR588" s="3">
        <v>600468</v>
      </c>
      <c r="AS588" s="3">
        <v>607251</v>
      </c>
    </row>
    <row r="589" spans="16:45" x14ac:dyDescent="0.2">
      <c r="P589" s="1" t="s">
        <v>77</v>
      </c>
      <c r="Q589" s="2">
        <v>78</v>
      </c>
      <c r="R589" s="3">
        <v>335113</v>
      </c>
      <c r="S589" s="3">
        <f t="shared" si="17"/>
        <v>334573.50840693363</v>
      </c>
      <c r="T589" s="3">
        <f t="shared" si="17"/>
        <v>334034.88533039443</v>
      </c>
      <c r="U589" s="3">
        <f t="shared" si="17"/>
        <v>333497.12937217549</v>
      </c>
      <c r="V589" s="3">
        <f t="shared" si="17"/>
        <v>332960.23913632054</v>
      </c>
      <c r="W589" s="3">
        <f t="shared" si="17"/>
        <v>332424.21322912083</v>
      </c>
      <c r="X589" s="3">
        <f t="shared" si="17"/>
        <v>331889.05025911127</v>
      </c>
      <c r="Y589" s="3">
        <f t="shared" si="17"/>
        <v>331354.74883706681</v>
      </c>
      <c r="Z589" s="3">
        <f t="shared" si="17"/>
        <v>330821.30757599906</v>
      </c>
      <c r="AA589" s="3">
        <f t="shared" si="17"/>
        <v>330288.72509115218</v>
      </c>
      <c r="AB589" s="3">
        <v>329757</v>
      </c>
      <c r="AC589" s="3">
        <f t="shared" si="14"/>
        <v>345800.77702731913</v>
      </c>
      <c r="AD589" s="3">
        <f t="shared" si="14"/>
        <v>362625.13727592642</v>
      </c>
      <c r="AE589" s="3">
        <f t="shared" si="14"/>
        <v>380268.05872097821</v>
      </c>
      <c r="AF589" s="3">
        <f t="shared" si="14"/>
        <v>398769.3670926909</v>
      </c>
      <c r="AG589" s="3">
        <f t="shared" si="14"/>
        <v>418170.82577578269</v>
      </c>
      <c r="AH589" s="3">
        <f t="shared" si="14"/>
        <v>438516.23008282261</v>
      </c>
      <c r="AI589" s="3">
        <f t="shared" si="14"/>
        <v>459851.50611429237</v>
      </c>
      <c r="AJ589" s="3">
        <f t="shared" si="14"/>
        <v>482224.81442851952</v>
      </c>
      <c r="AK589" s="3">
        <f t="shared" si="14"/>
        <v>505686.65875549812</v>
      </c>
      <c r="AL589" s="3">
        <v>530290</v>
      </c>
      <c r="AM589" s="3">
        <f t="shared" si="15"/>
        <v>540800.34255721385</v>
      </c>
      <c r="AN589" s="3">
        <v>551519</v>
      </c>
      <c r="AO589" s="3">
        <v>561418</v>
      </c>
      <c r="AP589" s="3">
        <v>585417</v>
      </c>
      <c r="AQ589" s="3">
        <v>604650</v>
      </c>
      <c r="AR589" s="3">
        <v>614941</v>
      </c>
      <c r="AS589" s="3">
        <v>632627</v>
      </c>
    </row>
    <row r="590" spans="16:45" x14ac:dyDescent="0.2">
      <c r="P590" s="1" t="s">
        <v>78</v>
      </c>
      <c r="Q590" s="2">
        <v>79</v>
      </c>
      <c r="R590" s="3">
        <v>302605</v>
      </c>
      <c r="S590" s="3">
        <f t="shared" si="17"/>
        <v>310864.91907491151</v>
      </c>
      <c r="T590" s="3">
        <f t="shared" si="17"/>
        <v>319350.30125560146</v>
      </c>
      <c r="U590" s="3">
        <f t="shared" si="17"/>
        <v>328067.30079268734</v>
      </c>
      <c r="V590" s="3">
        <f t="shared" si="17"/>
        <v>337022.23992347583</v>
      </c>
      <c r="W590" s="3">
        <f t="shared" si="17"/>
        <v>346221.61345733458</v>
      </c>
      <c r="X590" s="3">
        <f t="shared" si="17"/>
        <v>355672.09348622663</v>
      </c>
      <c r="Y590" s="3">
        <f t="shared" si="17"/>
        <v>365380.53422382381</v>
      </c>
      <c r="Z590" s="3">
        <f t="shared" si="17"/>
        <v>375353.97697670863</v>
      </c>
      <c r="AA590" s="3">
        <f t="shared" si="17"/>
        <v>385599.65525127057</v>
      </c>
      <c r="AB590" s="3">
        <v>396125</v>
      </c>
      <c r="AC590" s="3">
        <f t="shared" si="14"/>
        <v>407363.07322843908</v>
      </c>
      <c r="AD590" s="3">
        <f t="shared" si="14"/>
        <v>418919.97079234739</v>
      </c>
      <c r="AE590" s="3">
        <f t="shared" si="14"/>
        <v>430804.73774373886</v>
      </c>
      <c r="AF590" s="3">
        <f t="shared" si="14"/>
        <v>443026.67574291251</v>
      </c>
      <c r="AG590" s="3">
        <f t="shared" si="14"/>
        <v>455595.35033843358</v>
      </c>
      <c r="AH590" s="3">
        <f t="shared" si="14"/>
        <v>468520.59845364885</v>
      </c>
      <c r="AI590" s="3">
        <f t="shared" si="14"/>
        <v>481812.53608559381</v>
      </c>
      <c r="AJ590" s="3">
        <f t="shared" si="14"/>
        <v>495481.56622231804</v>
      </c>
      <c r="AK590" s="3">
        <f t="shared" si="14"/>
        <v>509538.38698482508</v>
      </c>
      <c r="AL590" s="3">
        <v>523994</v>
      </c>
      <c r="AM590" s="3">
        <f t="shared" si="15"/>
        <v>532355.78224905196</v>
      </c>
      <c r="AN590" s="3">
        <v>540851</v>
      </c>
      <c r="AO590" s="3">
        <v>536718</v>
      </c>
      <c r="AP590" s="3">
        <v>557086</v>
      </c>
      <c r="AQ590" s="3">
        <v>556059</v>
      </c>
      <c r="AR590" s="3">
        <v>561917</v>
      </c>
      <c r="AS590" s="3">
        <v>573560</v>
      </c>
    </row>
    <row r="591" spans="16:45" x14ac:dyDescent="0.2">
      <c r="P591" s="1" t="s">
        <v>79</v>
      </c>
      <c r="Q591" s="2">
        <v>80</v>
      </c>
      <c r="R591" s="3">
        <v>489155</v>
      </c>
      <c r="S591" s="3">
        <f t="shared" ref="S591:AA597" si="18">$R591*(($AB591/$R591)^((S$511-1990)/10))</f>
        <v>490522.95586224005</v>
      </c>
      <c r="T591" s="3">
        <f t="shared" si="18"/>
        <v>491894.73730786593</v>
      </c>
      <c r="U591" s="3">
        <f t="shared" si="18"/>
        <v>493270.35503538651</v>
      </c>
      <c r="V591" s="3">
        <f t="shared" si="18"/>
        <v>494649.81977323024</v>
      </c>
      <c r="W591" s="3">
        <f t="shared" si="18"/>
        <v>496033.14227982797</v>
      </c>
      <c r="X591" s="3">
        <f t="shared" si="18"/>
        <v>497420.33334369742</v>
      </c>
      <c r="Y591" s="3">
        <f t="shared" si="18"/>
        <v>498811.40378352709</v>
      </c>
      <c r="Z591" s="3">
        <f t="shared" si="18"/>
        <v>500206.36444826098</v>
      </c>
      <c r="AA591" s="3">
        <f t="shared" si="18"/>
        <v>501605.22621718247</v>
      </c>
      <c r="AB591" s="3">
        <v>503008</v>
      </c>
      <c r="AC591" s="3">
        <f t="shared" si="14"/>
        <v>503469.58921383513</v>
      </c>
      <c r="AD591" s="3">
        <f t="shared" si="14"/>
        <v>503931.60200861213</v>
      </c>
      <c r="AE591" s="3">
        <f t="shared" si="14"/>
        <v>504394.03877303301</v>
      </c>
      <c r="AF591" s="3">
        <f t="shared" si="14"/>
        <v>504856.89989615715</v>
      </c>
      <c r="AG591" s="3">
        <f t="shared" si="14"/>
        <v>505320.18576740025</v>
      </c>
      <c r="AH591" s="3">
        <f t="shared" si="14"/>
        <v>505783.89677653619</v>
      </c>
      <c r="AI591" s="3">
        <f t="shared" si="14"/>
        <v>506248.03331369575</v>
      </c>
      <c r="AJ591" s="3">
        <f t="shared" si="14"/>
        <v>506712.59576936817</v>
      </c>
      <c r="AK591" s="3">
        <f t="shared" si="14"/>
        <v>507177.5845344009</v>
      </c>
      <c r="AL591" s="3">
        <v>507643</v>
      </c>
      <c r="AM591" s="3">
        <f t="shared" si="15"/>
        <v>507262.85766750167</v>
      </c>
      <c r="AN591" s="3">
        <v>506883</v>
      </c>
      <c r="AO591" s="3">
        <v>508370</v>
      </c>
      <c r="AP591" s="3">
        <v>504252</v>
      </c>
      <c r="AQ591" s="3">
        <v>501310</v>
      </c>
      <c r="AR591" s="3">
        <v>500993</v>
      </c>
      <c r="AS591" s="3">
        <v>500434</v>
      </c>
    </row>
    <row r="592" spans="16:45" x14ac:dyDescent="0.2">
      <c r="P592" s="1" t="s">
        <v>80</v>
      </c>
      <c r="Q592" s="2">
        <v>81</v>
      </c>
      <c r="R592" s="3">
        <v>315666</v>
      </c>
      <c r="S592" s="3">
        <f t="shared" si="18"/>
        <v>325566.68124619179</v>
      </c>
      <c r="T592" s="3">
        <f t="shared" si="18"/>
        <v>335777.8916248802</v>
      </c>
      <c r="U592" s="3">
        <f t="shared" si="18"/>
        <v>346309.37070243765</v>
      </c>
      <c r="V592" s="3">
        <f t="shared" si="18"/>
        <v>357171.16352109436</v>
      </c>
      <c r="W592" s="3">
        <f t="shared" si="18"/>
        <v>368373.63018001168</v>
      </c>
      <c r="X592" s="3">
        <f t="shared" si="18"/>
        <v>379927.45571686019</v>
      </c>
      <c r="Y592" s="3">
        <f t="shared" si="18"/>
        <v>391843.66029932792</v>
      </c>
      <c r="Z592" s="3">
        <f t="shared" si="18"/>
        <v>404133.60973627929</v>
      </c>
      <c r="AA592" s="3">
        <f t="shared" si="18"/>
        <v>416809.02631859016</v>
      </c>
      <c r="AB592" s="3">
        <v>429882</v>
      </c>
      <c r="AC592" s="3">
        <f t="shared" si="14"/>
        <v>435235.05653610977</v>
      </c>
      <c r="AD592" s="3">
        <f t="shared" si="14"/>
        <v>440654.77139771089</v>
      </c>
      <c r="AE592" s="3">
        <f t="shared" si="14"/>
        <v>446141.97463999246</v>
      </c>
      <c r="AF592" s="3">
        <f t="shared" si="14"/>
        <v>451697.50665431161</v>
      </c>
      <c r="AG592" s="3">
        <f t="shared" si="14"/>
        <v>457322.21829690278</v>
      </c>
      <c r="AH592" s="3">
        <f t="shared" si="14"/>
        <v>463016.97101919056</v>
      </c>
      <c r="AI592" s="3">
        <f t="shared" si="14"/>
        <v>468782.63699972484</v>
      </c>
      <c r="AJ592" s="3">
        <f t="shared" si="14"/>
        <v>474620.09927775967</v>
      </c>
      <c r="AK592" s="3">
        <f t="shared" si="14"/>
        <v>480530.25188849453</v>
      </c>
      <c r="AL592" s="3">
        <v>486514</v>
      </c>
      <c r="AM592" s="3">
        <f t="shared" si="15"/>
        <v>496425.04825199943</v>
      </c>
      <c r="AN592" s="3">
        <v>506538</v>
      </c>
      <c r="AO592" s="3">
        <v>497560</v>
      </c>
      <c r="AP592" s="3">
        <v>497364</v>
      </c>
      <c r="AQ592" s="3">
        <v>505186</v>
      </c>
      <c r="AR592" s="3">
        <v>516888</v>
      </c>
      <c r="AS592" s="3">
        <v>500183</v>
      </c>
    </row>
    <row r="593" spans="16:45" x14ac:dyDescent="0.2">
      <c r="P593" s="1" t="s">
        <v>81</v>
      </c>
      <c r="Q593" s="2">
        <v>82</v>
      </c>
      <c r="R593" s="3">
        <v>220556</v>
      </c>
      <c r="S593" s="3">
        <f t="shared" si="18"/>
        <v>227723.89752173316</v>
      </c>
      <c r="T593" s="3">
        <f t="shared" si="18"/>
        <v>235124.74610751393</v>
      </c>
      <c r="U593" s="3">
        <f t="shared" si="18"/>
        <v>242766.11648475233</v>
      </c>
      <c r="V593" s="3">
        <f t="shared" si="18"/>
        <v>250655.82542357899</v>
      </c>
      <c r="W593" s="3">
        <f t="shared" si="18"/>
        <v>258801.9437330408</v>
      </c>
      <c r="X593" s="3">
        <f t="shared" si="18"/>
        <v>267212.80451716727</v>
      </c>
      <c r="Y593" s="3">
        <f t="shared" si="18"/>
        <v>275897.01169935212</v>
      </c>
      <c r="Z593" s="3">
        <f t="shared" si="18"/>
        <v>284863.44882377126</v>
      </c>
      <c r="AA593" s="3">
        <f t="shared" si="18"/>
        <v>294121.28814283892</v>
      </c>
      <c r="AB593" s="3">
        <v>303680</v>
      </c>
      <c r="AC593" s="3">
        <f t="shared" si="14"/>
        <v>318092.19053288392</v>
      </c>
      <c r="AD593" s="3">
        <f t="shared" si="14"/>
        <v>333188.36168996483</v>
      </c>
      <c r="AE593" s="3">
        <f t="shared" si="14"/>
        <v>349000.97415049968</v>
      </c>
      <c r="AF593" s="3">
        <f t="shared" si="14"/>
        <v>365564.02912817057</v>
      </c>
      <c r="AG593" s="3">
        <f t="shared" si="14"/>
        <v>382913.14148250385</v>
      </c>
      <c r="AH593" s="3">
        <f t="shared" si="14"/>
        <v>401085.61630004522</v>
      </c>
      <c r="AI593" s="3">
        <f t="shared" si="14"/>
        <v>420120.5291099617</v>
      </c>
      <c r="AJ593" s="3">
        <f t="shared" si="14"/>
        <v>440058.80990655278</v>
      </c>
      <c r="AK593" s="3">
        <f t="shared" si="14"/>
        <v>460943.33115934319</v>
      </c>
      <c r="AL593" s="3">
        <v>482819</v>
      </c>
      <c r="AM593" s="3">
        <f t="shared" si="15"/>
        <v>492788.57080496498</v>
      </c>
      <c r="AN593" s="3">
        <v>502964</v>
      </c>
      <c r="AO593" s="3">
        <v>509979</v>
      </c>
      <c r="AP593" s="3">
        <v>525360</v>
      </c>
      <c r="AQ593" s="3">
        <v>528972</v>
      </c>
      <c r="AR593" s="3">
        <v>543593</v>
      </c>
      <c r="AS593" s="3">
        <v>557039</v>
      </c>
    </row>
    <row r="594" spans="16:45" x14ac:dyDescent="0.2">
      <c r="P594" s="1" t="s">
        <v>82</v>
      </c>
      <c r="Q594" s="2">
        <v>83</v>
      </c>
      <c r="R594" s="3">
        <v>338789</v>
      </c>
      <c r="S594" s="3">
        <f t="shared" si="18"/>
        <v>346336.753671585</v>
      </c>
      <c r="T594" s="3">
        <f t="shared" si="18"/>
        <v>354052.66092987725</v>
      </c>
      <c r="U594" s="3">
        <f t="shared" si="18"/>
        <v>361940.46800586832</v>
      </c>
      <c r="V594" s="3">
        <f t="shared" si="18"/>
        <v>370004.00459143193</v>
      </c>
      <c r="W594" s="3">
        <f t="shared" si="18"/>
        <v>378247.18569871737</v>
      </c>
      <c r="X594" s="3">
        <f t="shared" si="18"/>
        <v>386674.01356096857</v>
      </c>
      <c r="Y594" s="3">
        <f t="shared" si="18"/>
        <v>395288.57957568957</v>
      </c>
      <c r="Z594" s="3">
        <f t="shared" si="18"/>
        <v>404095.06629110256</v>
      </c>
      <c r="AA594" s="3">
        <f t="shared" si="18"/>
        <v>413097.74943686021</v>
      </c>
      <c r="AB594" s="3">
        <v>422301</v>
      </c>
      <c r="AC594" s="3">
        <f t="shared" si="14"/>
        <v>427104.42905430892</v>
      </c>
      <c r="AD594" s="3">
        <f t="shared" si="14"/>
        <v>431962.49432941707</v>
      </c>
      <c r="AE594" s="3">
        <f t="shared" si="14"/>
        <v>436875.81728066201</v>
      </c>
      <c r="AF594" s="3">
        <f t="shared" si="14"/>
        <v>441845.02643207496</v>
      </c>
      <c r="AG594" s="3">
        <f t="shared" si="14"/>
        <v>446870.75745678414</v>
      </c>
      <c r="AH594" s="3">
        <f t="shared" si="14"/>
        <v>451953.65325833077</v>
      </c>
      <c r="AI594" s="3">
        <f t="shared" si="14"/>
        <v>457094.36405291123</v>
      </c>
      <c r="AJ594" s="3">
        <f t="shared" si="14"/>
        <v>462293.54745255411</v>
      </c>
      <c r="AK594" s="3">
        <f t="shared" si="14"/>
        <v>467551.86854924366</v>
      </c>
      <c r="AL594" s="3">
        <v>472870</v>
      </c>
      <c r="AM594" s="3">
        <f t="shared" si="15"/>
        <v>476462.3545884816</v>
      </c>
      <c r="AN594" s="3">
        <v>480082</v>
      </c>
      <c r="AO594" s="3">
        <v>473830</v>
      </c>
      <c r="AP594" s="3">
        <v>478677</v>
      </c>
      <c r="AQ594" s="3">
        <v>482266</v>
      </c>
      <c r="AR594" s="3">
        <v>477761</v>
      </c>
      <c r="AS594" s="3">
        <v>481818</v>
      </c>
    </row>
    <row r="595" spans="16:45" x14ac:dyDescent="0.2">
      <c r="P595" s="1" t="s">
        <v>83</v>
      </c>
      <c r="Q595" s="2">
        <v>84</v>
      </c>
      <c r="R595" s="3">
        <v>398978</v>
      </c>
      <c r="S595" s="3">
        <f t="shared" si="18"/>
        <v>398405.41633247631</v>
      </c>
      <c r="T595" s="3">
        <f t="shared" si="18"/>
        <v>397833.65439461265</v>
      </c>
      <c r="U595" s="3">
        <f t="shared" si="18"/>
        <v>397262.71300712356</v>
      </c>
      <c r="V595" s="3">
        <f t="shared" si="18"/>
        <v>396692.59099241591</v>
      </c>
      <c r="W595" s="3">
        <f t="shared" si="18"/>
        <v>396123.28717458661</v>
      </c>
      <c r="X595" s="3">
        <f t="shared" si="18"/>
        <v>395554.80037942005</v>
      </c>
      <c r="Y595" s="3">
        <f t="shared" si="18"/>
        <v>394987.12943438586</v>
      </c>
      <c r="Z595" s="3">
        <f t="shared" si="18"/>
        <v>394420.27316863637</v>
      </c>
      <c r="AA595" s="3">
        <f t="shared" si="18"/>
        <v>393854.23041300417</v>
      </c>
      <c r="AB595" s="3">
        <v>393289</v>
      </c>
      <c r="AC595" s="3">
        <f t="shared" si="14"/>
        <v>398869.10465331224</v>
      </c>
      <c r="AD595" s="3">
        <f t="shared" si="14"/>
        <v>404528.38153860124</v>
      </c>
      <c r="AE595" s="3">
        <f t="shared" si="14"/>
        <v>410267.95397571591</v>
      </c>
      <c r="AF595" s="3">
        <f t="shared" si="14"/>
        <v>416088.96122251102</v>
      </c>
      <c r="AG595" s="3">
        <f t="shared" si="14"/>
        <v>421992.55870097992</v>
      </c>
      <c r="AH595" s="3">
        <f t="shared" si="14"/>
        <v>427979.91822659719</v>
      </c>
      <c r="AI595" s="3">
        <f t="shared" si="14"/>
        <v>434052.22824091342</v>
      </c>
      <c r="AJ595" s="3">
        <f t="shared" si="14"/>
        <v>440210.69404745178</v>
      </c>
      <c r="AK595" s="3">
        <f t="shared" si="14"/>
        <v>446456.53805095039</v>
      </c>
      <c r="AL595" s="3">
        <v>452791</v>
      </c>
      <c r="AM595" s="3">
        <f t="shared" si="15"/>
        <v>453647.19050711644</v>
      </c>
      <c r="AN595" s="3">
        <v>454505</v>
      </c>
      <c r="AO595" s="3">
        <v>457342</v>
      </c>
      <c r="AP595" s="3">
        <v>464218</v>
      </c>
      <c r="AQ595" s="3">
        <v>474596</v>
      </c>
      <c r="AR595" s="3">
        <v>484824</v>
      </c>
      <c r="AS595" s="3">
        <v>492989</v>
      </c>
    </row>
    <row r="596" spans="16:45" x14ac:dyDescent="0.2">
      <c r="P596" s="1" t="s">
        <v>84</v>
      </c>
      <c r="Q596" s="2">
        <v>85</v>
      </c>
      <c r="R596" s="3">
        <v>293666</v>
      </c>
      <c r="S596" s="3">
        <f t="shared" si="18"/>
        <v>300571.43746714864</v>
      </c>
      <c r="T596" s="3">
        <f t="shared" si="18"/>
        <v>307639.25350932026</v>
      </c>
      <c r="U596" s="3">
        <f t="shared" si="18"/>
        <v>314873.26639317087</v>
      </c>
      <c r="V596" s="3">
        <f t="shared" si="18"/>
        <v>322277.38417035615</v>
      </c>
      <c r="W596" s="3">
        <f t="shared" si="18"/>
        <v>329855.60678878869</v>
      </c>
      <c r="X596" s="3">
        <f t="shared" si="18"/>
        <v>337612.02825354238</v>
      </c>
      <c r="Y596" s="3">
        <f t="shared" si="18"/>
        <v>345550.83883856767</v>
      </c>
      <c r="Z596" s="3">
        <f t="shared" si="18"/>
        <v>353676.3273504161</v>
      </c>
      <c r="AA596" s="3">
        <f t="shared" si="18"/>
        <v>361992.88344519417</v>
      </c>
      <c r="AB596" s="3">
        <v>370505</v>
      </c>
      <c r="AC596" s="3">
        <f t="shared" si="14"/>
        <v>377783.22736872954</v>
      </c>
      <c r="AD596" s="3">
        <f t="shared" si="14"/>
        <v>385204.42876920197</v>
      </c>
      <c r="AE596" s="3">
        <f t="shared" si="14"/>
        <v>392771.4127937734</v>
      </c>
      <c r="AF596" s="3">
        <f t="shared" si="14"/>
        <v>400487.04320699378</v>
      </c>
      <c r="AG596" s="3">
        <f t="shared" si="14"/>
        <v>408354.24002941366</v>
      </c>
      <c r="AH596" s="3">
        <f t="shared" si="14"/>
        <v>416375.98064268153</v>
      </c>
      <c r="AI596" s="3">
        <f t="shared" si="14"/>
        <v>424555.30091634905</v>
      </c>
      <c r="AJ596" s="3">
        <f t="shared" si="14"/>
        <v>432895.2963568116</v>
      </c>
      <c r="AK596" s="3">
        <f t="shared" si="14"/>
        <v>441399.12327881914</v>
      </c>
      <c r="AL596" s="3">
        <v>450070</v>
      </c>
      <c r="AM596" s="3">
        <f t="shared" si="15"/>
        <v>455801.50550431496</v>
      </c>
      <c r="AN596" s="3">
        <v>461606</v>
      </c>
      <c r="AO596" s="3">
        <v>477526</v>
      </c>
      <c r="AP596" s="3">
        <v>484828</v>
      </c>
      <c r="AQ596" s="3">
        <v>490491</v>
      </c>
      <c r="AR596" s="3">
        <v>489754</v>
      </c>
      <c r="AS596" s="3">
        <v>507350</v>
      </c>
    </row>
    <row r="597" spans="16:45" x14ac:dyDescent="0.2">
      <c r="P597" s="1" t="s">
        <v>85</v>
      </c>
      <c r="Q597" s="2">
        <v>86</v>
      </c>
      <c r="R597" s="3">
        <v>292904</v>
      </c>
      <c r="S597" s="3">
        <f t="shared" si="18"/>
        <v>299238.41479113762</v>
      </c>
      <c r="T597" s="3">
        <f t="shared" si="18"/>
        <v>305709.81921282376</v>
      </c>
      <c r="U597" s="3">
        <f t="shared" si="18"/>
        <v>312321.17583689763</v>
      </c>
      <c r="V597" s="3">
        <f t="shared" si="18"/>
        <v>319075.51130451413</v>
      </c>
      <c r="W597" s="3">
        <f t="shared" si="18"/>
        <v>325975.91771172301</v>
      </c>
      <c r="X597" s="3">
        <f t="shared" si="18"/>
        <v>333025.55402501265</v>
      </c>
      <c r="Y597" s="3">
        <f t="shared" si="18"/>
        <v>340227.64752746688</v>
      </c>
      <c r="Z597" s="3">
        <f t="shared" si="18"/>
        <v>347585.49529619637</v>
      </c>
      <c r="AA597" s="3">
        <f t="shared" si="18"/>
        <v>355102.46571172203</v>
      </c>
      <c r="AB597" s="3">
        <v>362782</v>
      </c>
      <c r="AC597" s="3">
        <f t="shared" si="14"/>
        <v>370225.04433068598</v>
      </c>
      <c r="AD597" s="3">
        <f t="shared" si="14"/>
        <v>377820.79444310477</v>
      </c>
      <c r="AE597" s="3">
        <f t="shared" si="14"/>
        <v>385572.38333697221</v>
      </c>
      <c r="AF597" s="3">
        <f t="shared" si="14"/>
        <v>393483.00829043007</v>
      </c>
      <c r="AG597" s="3">
        <f t="shared" si="14"/>
        <v>401555.93217881862</v>
      </c>
      <c r="AH597" s="3">
        <f t="shared" si="14"/>
        <v>409794.48482050671</v>
      </c>
      <c r="AI597" s="3">
        <f t="shared" si="14"/>
        <v>418202.06435033365</v>
      </c>
      <c r="AJ597" s="3">
        <f t="shared" si="14"/>
        <v>426782.13862122898</v>
      </c>
      <c r="AK597" s="3">
        <f t="shared" si="14"/>
        <v>435538.2466345891</v>
      </c>
      <c r="AL597" s="3">
        <v>444474</v>
      </c>
      <c r="AM597" s="3">
        <f t="shared" si="15"/>
        <v>449153.86288219766</v>
      </c>
      <c r="AN597" s="3">
        <v>453883</v>
      </c>
      <c r="AO597" s="3">
        <v>449105</v>
      </c>
      <c r="AP597" s="3">
        <v>457656</v>
      </c>
      <c r="AQ597" s="3">
        <v>464958</v>
      </c>
      <c r="AR597" s="3">
        <v>466630</v>
      </c>
      <c r="AS597" s="3">
        <v>474705</v>
      </c>
    </row>
    <row r="598" spans="16:45" x14ac:dyDescent="0.2">
      <c r="P598" s="1" t="s">
        <v>86</v>
      </c>
      <c r="Q598" s="2">
        <v>87</v>
      </c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>
        <v>229810</v>
      </c>
      <c r="AC598" s="3">
        <f t="shared" si="14"/>
        <v>245318.11895278393</v>
      </c>
      <c r="AD598" s="3">
        <f t="shared" si="14"/>
        <v>261872.76222328117</v>
      </c>
      <c r="AE598" s="3">
        <f t="shared" si="14"/>
        <v>279544.5517322353</v>
      </c>
      <c r="AF598" s="3">
        <f t="shared" si="14"/>
        <v>298408.87513359362</v>
      </c>
      <c r="AG598" s="3">
        <f t="shared" si="14"/>
        <v>318546.20741738554</v>
      </c>
      <c r="AH598" s="3">
        <f t="shared" si="14"/>
        <v>340042.45421511843</v>
      </c>
      <c r="AI598" s="3">
        <f t="shared" si="14"/>
        <v>362989.31827222923</v>
      </c>
      <c r="AJ598" s="3">
        <f t="shared" si="14"/>
        <v>387484.6906509581</v>
      </c>
      <c r="AK598" s="3">
        <f t="shared" si="14"/>
        <v>413633.06833251129</v>
      </c>
      <c r="AL598" s="3">
        <v>441546</v>
      </c>
      <c r="AM598" s="3">
        <f t="shared" si="15"/>
        <v>452045.17420718033</v>
      </c>
      <c r="AN598" s="3">
        <v>462794</v>
      </c>
      <c r="AO598" s="3">
        <v>464801</v>
      </c>
      <c r="AP598" s="3">
        <v>486106</v>
      </c>
      <c r="AQ598" s="3">
        <v>504564</v>
      </c>
      <c r="AR598" s="3">
        <v>493787</v>
      </c>
      <c r="AS598" s="3">
        <v>531528</v>
      </c>
    </row>
    <row r="599" spans="16:45" x14ac:dyDescent="0.2">
      <c r="P599" s="1" t="s">
        <v>87</v>
      </c>
      <c r="Q599" s="2">
        <v>88</v>
      </c>
      <c r="R599" s="3">
        <v>305353</v>
      </c>
      <c r="S599" s="3">
        <f t="shared" ref="S599:AA604" si="19">$R599*(($AB599/$R599)^((S$511-1990)/10))</f>
        <v>310450.33637475618</v>
      </c>
      <c r="T599" s="3">
        <f t="shared" si="19"/>
        <v>315632.76390013943</v>
      </c>
      <c r="U599" s="3">
        <f t="shared" si="19"/>
        <v>320901.70302467071</v>
      </c>
      <c r="V599" s="3">
        <f t="shared" si="19"/>
        <v>326258.59790878469</v>
      </c>
      <c r="W599" s="3">
        <f t="shared" si="19"/>
        <v>331704.91682065849</v>
      </c>
      <c r="X599" s="3">
        <f t="shared" si="19"/>
        <v>337242.15253864857</v>
      </c>
      <c r="Y599" s="3">
        <f t="shared" si="19"/>
        <v>342871.82276044547</v>
      </c>
      <c r="Z599" s="3">
        <f t="shared" si="19"/>
        <v>348595.47051905852</v>
      </c>
      <c r="AA599" s="3">
        <f t="shared" si="19"/>
        <v>354414.66460574523</v>
      </c>
      <c r="AB599" s="3">
        <v>360331</v>
      </c>
      <c r="AC599" s="3">
        <f t="shared" si="14"/>
        <v>366875.12813159748</v>
      </c>
      <c r="AD599" s="3">
        <f t="shared" si="14"/>
        <v>373538.10702264326</v>
      </c>
      <c r="AE599" s="3">
        <f t="shared" si="14"/>
        <v>380322.09517351165</v>
      </c>
      <c r="AF599" s="3">
        <f t="shared" ref="AD599:AK612" si="20">$AB599*(($AL599/$AB599)^((AF$511-2000)/10))</f>
        <v>387229.29028604174</v>
      </c>
      <c r="AG599" s="3">
        <f t="shared" si="20"/>
        <v>394261.9299754923</v>
      </c>
      <c r="AH599" s="3">
        <f t="shared" si="20"/>
        <v>401422.2924954269</v>
      </c>
      <c r="AI599" s="3">
        <f t="shared" si="20"/>
        <v>408712.69747576345</v>
      </c>
      <c r="AJ599" s="3">
        <f t="shared" si="20"/>
        <v>416135.50667422888</v>
      </c>
      <c r="AK599" s="3">
        <f t="shared" si="20"/>
        <v>423693.12474145979</v>
      </c>
      <c r="AL599" s="3">
        <v>431388</v>
      </c>
      <c r="AM599" s="3">
        <f t="shared" si="15"/>
        <v>435175.37435843027</v>
      </c>
      <c r="AN599" s="3">
        <v>438996</v>
      </c>
      <c r="AO599" s="3">
        <v>448178</v>
      </c>
      <c r="AP599" s="3">
        <v>454516</v>
      </c>
      <c r="AQ599" s="3">
        <v>443136</v>
      </c>
      <c r="AR599" s="3">
        <v>453670</v>
      </c>
      <c r="AS599" s="3">
        <v>445645</v>
      </c>
    </row>
    <row r="600" spans="16:45" x14ac:dyDescent="0.2">
      <c r="P600" s="1" t="s">
        <v>88</v>
      </c>
      <c r="Q600" s="2">
        <v>89</v>
      </c>
      <c r="R600" s="3">
        <v>148527</v>
      </c>
      <c r="S600" s="3">
        <f t="shared" si="19"/>
        <v>161911.2082420029</v>
      </c>
      <c r="T600" s="3">
        <f t="shared" si="19"/>
        <v>176501.50716290798</v>
      </c>
      <c r="U600" s="3">
        <f t="shared" si="19"/>
        <v>192406.58116895222</v>
      </c>
      <c r="V600" s="3">
        <f t="shared" si="19"/>
        <v>209744.90854038703</v>
      </c>
      <c r="W600" s="3">
        <f t="shared" si="19"/>
        <v>228645.64398649713</v>
      </c>
      <c r="X600" s="3">
        <f t="shared" si="19"/>
        <v>249249.58073026859</v>
      </c>
      <c r="Y600" s="3">
        <f t="shared" si="19"/>
        <v>271710.19928935776</v>
      </c>
      <c r="Z600" s="3">
        <f t="shared" si="19"/>
        <v>296194.81076582253</v>
      </c>
      <c r="AA600" s="3">
        <f t="shared" si="19"/>
        <v>322885.80316108011</v>
      </c>
      <c r="AB600" s="3">
        <v>351982</v>
      </c>
      <c r="AC600" s="3">
        <f t="shared" ref="AC600:AC612" si="21">$AB600*(($AL600/$AB600)^((AC$511-2000)/10))</f>
        <v>358558.90951033053</v>
      </c>
      <c r="AD600" s="3">
        <f t="shared" si="20"/>
        <v>365258.71092623309</v>
      </c>
      <c r="AE600" s="3">
        <f t="shared" si="20"/>
        <v>372083.7005268996</v>
      </c>
      <c r="AF600" s="3">
        <f t="shared" si="20"/>
        <v>379036.21749831951</v>
      </c>
      <c r="AG600" s="3">
        <f t="shared" si="20"/>
        <v>386118.64473500889</v>
      </c>
      <c r="AH600" s="3">
        <f t="shared" si="20"/>
        <v>393333.4096567196</v>
      </c>
      <c r="AI600" s="3">
        <f t="shared" si="20"/>
        <v>400682.98504040972</v>
      </c>
      <c r="AJ600" s="3">
        <f t="shared" si="20"/>
        <v>408169.88986775849</v>
      </c>
      <c r="AK600" s="3">
        <f t="shared" si="20"/>
        <v>415796.69018851867</v>
      </c>
      <c r="AL600" s="3">
        <v>423566</v>
      </c>
      <c r="AM600" s="3">
        <f t="shared" si="15"/>
        <v>421401.46934722475</v>
      </c>
      <c r="AN600" s="3">
        <v>419248</v>
      </c>
      <c r="AO600" s="3">
        <v>426835</v>
      </c>
      <c r="AP600" s="3">
        <v>427619</v>
      </c>
      <c r="AQ600" s="3">
        <v>421562</v>
      </c>
      <c r="AR600" s="3">
        <v>434846</v>
      </c>
      <c r="AS600" s="3">
        <v>432729</v>
      </c>
    </row>
    <row r="601" spans="16:45" x14ac:dyDescent="0.2">
      <c r="P601" s="1" t="s">
        <v>89</v>
      </c>
      <c r="Q601" s="2">
        <v>90</v>
      </c>
      <c r="R601" s="3">
        <v>388918</v>
      </c>
      <c r="S601" s="3">
        <f t="shared" si="19"/>
        <v>390232.71908397053</v>
      </c>
      <c r="T601" s="3">
        <f t="shared" si="19"/>
        <v>391551.88251422934</v>
      </c>
      <c r="U601" s="3">
        <f t="shared" si="19"/>
        <v>392875.50531468092</v>
      </c>
      <c r="V601" s="3">
        <f t="shared" si="19"/>
        <v>394203.60256001743</v>
      </c>
      <c r="W601" s="3">
        <f t="shared" si="19"/>
        <v>395536.18937589007</v>
      </c>
      <c r="X601" s="3">
        <f t="shared" si="19"/>
        <v>396873.28093908197</v>
      </c>
      <c r="Y601" s="3">
        <f t="shared" si="19"/>
        <v>398214.89247768029</v>
      </c>
      <c r="Z601" s="3">
        <f t="shared" si="19"/>
        <v>399561.03927125031</v>
      </c>
      <c r="AA601" s="3">
        <f t="shared" si="19"/>
        <v>400911.73665100907</v>
      </c>
      <c r="AB601" s="3">
        <v>402267</v>
      </c>
      <c r="AC601" s="3">
        <f t="shared" si="21"/>
        <v>403260.87685609597</v>
      </c>
      <c r="AD601" s="3">
        <f t="shared" si="20"/>
        <v>404257.20927331201</v>
      </c>
      <c r="AE601" s="3">
        <f t="shared" si="20"/>
        <v>405256.00331857713</v>
      </c>
      <c r="AF601" s="3">
        <f t="shared" si="20"/>
        <v>406257.26507381006</v>
      </c>
      <c r="AG601" s="3">
        <f t="shared" si="20"/>
        <v>407261.00063595577</v>
      </c>
      <c r="AH601" s="3">
        <f t="shared" si="20"/>
        <v>408267.21611702326</v>
      </c>
      <c r="AI601" s="3">
        <f t="shared" si="20"/>
        <v>409275.91764412203</v>
      </c>
      <c r="AJ601" s="3">
        <f t="shared" si="20"/>
        <v>410287.11135949992</v>
      </c>
      <c r="AK601" s="3">
        <f t="shared" si="20"/>
        <v>411300.80342058034</v>
      </c>
      <c r="AL601" s="3">
        <v>412317</v>
      </c>
      <c r="AM601" s="3">
        <f t="shared" si="15"/>
        <v>412487.96455533104</v>
      </c>
      <c r="AN601" s="3">
        <v>412659</v>
      </c>
      <c r="AO601" s="3">
        <v>410306</v>
      </c>
      <c r="AP601" s="3">
        <v>411353</v>
      </c>
      <c r="AQ601" s="3">
        <v>414035</v>
      </c>
      <c r="AR601" s="3">
        <v>411895</v>
      </c>
      <c r="AS601" s="3">
        <v>409915</v>
      </c>
    </row>
    <row r="602" spans="16:45" x14ac:dyDescent="0.2">
      <c r="P602" s="1" t="s">
        <v>90</v>
      </c>
      <c r="Q602" s="2">
        <v>91</v>
      </c>
      <c r="R602" s="3">
        <v>193583</v>
      </c>
      <c r="S602" s="3">
        <f t="shared" si="19"/>
        <v>203786.38796002243</v>
      </c>
      <c r="T602" s="3">
        <f t="shared" si="19"/>
        <v>214527.57689359487</v>
      </c>
      <c r="U602" s="3">
        <f t="shared" si="19"/>
        <v>225834.91325664788</v>
      </c>
      <c r="V602" s="3">
        <f t="shared" si="19"/>
        <v>237738.23759233643</v>
      </c>
      <c r="W602" s="3">
        <f t="shared" si="19"/>
        <v>250268.96328150641</v>
      </c>
      <c r="X602" s="3">
        <f t="shared" si="19"/>
        <v>263460.15944394743</v>
      </c>
      <c r="Y602" s="3">
        <f t="shared" si="19"/>
        <v>277346.63820921071</v>
      </c>
      <c r="Z602" s="3">
        <f t="shared" si="19"/>
        <v>291965.04658730468</v>
      </c>
      <c r="AA602" s="3">
        <f t="shared" si="19"/>
        <v>307353.96318171785</v>
      </c>
      <c r="AB602" s="3">
        <v>323554</v>
      </c>
      <c r="AC602" s="3">
        <f t="shared" si="21"/>
        <v>330655.02975710155</v>
      </c>
      <c r="AD602" s="3">
        <f t="shared" si="20"/>
        <v>337911.90559742635</v>
      </c>
      <c r="AE602" s="3">
        <f t="shared" si="20"/>
        <v>345328.04787020374</v>
      </c>
      <c r="AF602" s="3">
        <f t="shared" si="20"/>
        <v>352906.95199096284</v>
      </c>
      <c r="AG602" s="3">
        <f t="shared" si="20"/>
        <v>360652.19008901081</v>
      </c>
      <c r="AH602" s="3">
        <f t="shared" si="20"/>
        <v>368567.41269106767</v>
      </c>
      <c r="AI602" s="3">
        <f t="shared" si="20"/>
        <v>376656.35044185171</v>
      </c>
      <c r="AJ602" s="3">
        <f t="shared" si="20"/>
        <v>384922.81586242712</v>
      </c>
      <c r="AK602" s="3">
        <f t="shared" si="20"/>
        <v>393370.70514714124</v>
      </c>
      <c r="AL602" s="3">
        <v>402004</v>
      </c>
      <c r="AM602" s="3">
        <f t="shared" si="15"/>
        <v>405269.23920277983</v>
      </c>
      <c r="AN602" s="3">
        <v>408561</v>
      </c>
      <c r="AO602" s="3">
        <v>408861</v>
      </c>
      <c r="AP602" s="3">
        <v>409164</v>
      </c>
      <c r="AQ602" s="3">
        <v>419080</v>
      </c>
      <c r="AR602" s="3">
        <v>419373</v>
      </c>
      <c r="AS602" s="3">
        <v>415362</v>
      </c>
    </row>
    <row r="603" spans="16:45" x14ac:dyDescent="0.2">
      <c r="P603" s="1" t="s">
        <v>91</v>
      </c>
      <c r="Q603" s="2">
        <v>92</v>
      </c>
      <c r="R603" s="3">
        <v>244336</v>
      </c>
      <c r="S603" s="3">
        <f t="shared" si="19"/>
        <v>251755.29006784424</v>
      </c>
      <c r="T603" s="3">
        <f t="shared" si="19"/>
        <v>259399.86771144817</v>
      </c>
      <c r="U603" s="3">
        <f t="shared" si="19"/>
        <v>267276.57381333923</v>
      </c>
      <c r="V603" s="3">
        <f t="shared" si="19"/>
        <v>275392.45698021085</v>
      </c>
      <c r="W603" s="3">
        <f t="shared" si="19"/>
        <v>283754.77985048993</v>
      </c>
      <c r="X603" s="3">
        <f t="shared" si="19"/>
        <v>292371.02559343434</v>
      </c>
      <c r="Y603" s="3">
        <f t="shared" si="19"/>
        <v>301248.90460557665</v>
      </c>
      <c r="Z603" s="3">
        <f t="shared" si="19"/>
        <v>310396.3614105056</v>
      </c>
      <c r="AA603" s="3">
        <f t="shared" si="19"/>
        <v>319821.58176816045</v>
      </c>
      <c r="AB603" s="3">
        <v>329533</v>
      </c>
      <c r="AC603" s="3">
        <f t="shared" si="21"/>
        <v>336120.48954999901</v>
      </c>
      <c r="AD603" s="3">
        <f t="shared" si="20"/>
        <v>342839.66551250097</v>
      </c>
      <c r="AE603" s="3">
        <f t="shared" si="20"/>
        <v>349693.16034879582</v>
      </c>
      <c r="AF603" s="3">
        <f t="shared" si="20"/>
        <v>356683.65914407221</v>
      </c>
      <c r="AG603" s="3">
        <f t="shared" si="20"/>
        <v>363813.90065938933</v>
      </c>
      <c r="AH603" s="3">
        <f t="shared" si="20"/>
        <v>371086.67840467766</v>
      </c>
      <c r="AI603" s="3">
        <f t="shared" si="20"/>
        <v>378504.84173318994</v>
      </c>
      <c r="AJ603" s="3">
        <f t="shared" si="20"/>
        <v>386071.29695783037</v>
      </c>
      <c r="AK603" s="3">
        <f t="shared" si="20"/>
        <v>393789.00848979916</v>
      </c>
      <c r="AL603" s="3">
        <v>401661</v>
      </c>
      <c r="AM603" s="3">
        <f t="shared" si="15"/>
        <v>403702.81031347805</v>
      </c>
      <c r="AN603" s="3">
        <v>405755</v>
      </c>
      <c r="AO603" s="3">
        <v>416791</v>
      </c>
      <c r="AP603" s="3">
        <v>427368</v>
      </c>
      <c r="AQ603" s="3">
        <v>435797</v>
      </c>
      <c r="AR603" s="3">
        <v>441435</v>
      </c>
      <c r="AS603" s="3">
        <v>445076</v>
      </c>
    </row>
    <row r="604" spans="16:45" x14ac:dyDescent="0.2">
      <c r="P604" s="1" t="s">
        <v>92</v>
      </c>
      <c r="Q604" s="2">
        <v>93</v>
      </c>
      <c r="R604" s="3">
        <v>248173</v>
      </c>
      <c r="S604" s="3">
        <f t="shared" si="19"/>
        <v>253109.04272229399</v>
      </c>
      <c r="T604" s="3">
        <f t="shared" si="19"/>
        <v>258143.26098244393</v>
      </c>
      <c r="U604" s="3">
        <f t="shared" si="19"/>
        <v>263277.60744511976</v>
      </c>
      <c r="V604" s="3">
        <f t="shared" si="19"/>
        <v>268514.07361256133</v>
      </c>
      <c r="W604" s="3">
        <f t="shared" si="19"/>
        <v>273854.69059703907</v>
      </c>
      <c r="X604" s="3">
        <f t="shared" si="19"/>
        <v>279301.5299086789</v>
      </c>
      <c r="Y604" s="3">
        <f t="shared" si="19"/>
        <v>284856.70425895607</v>
      </c>
      <c r="Z604" s="3">
        <f t="shared" si="19"/>
        <v>290522.3683801702</v>
      </c>
      <c r="AA604" s="3">
        <f t="shared" si="19"/>
        <v>296300.71986121999</v>
      </c>
      <c r="AB604" s="3">
        <v>302194</v>
      </c>
      <c r="AC604" s="3">
        <f t="shared" si="21"/>
        <v>310825.49794366513</v>
      </c>
      <c r="AD604" s="3">
        <f t="shared" si="20"/>
        <v>319703.5353843139</v>
      </c>
      <c r="AE604" s="3">
        <f t="shared" si="20"/>
        <v>328835.1541730793</v>
      </c>
      <c r="AF604" s="3">
        <f t="shared" si="20"/>
        <v>338227.59729587368</v>
      </c>
      <c r="AG604" s="3">
        <f t="shared" si="20"/>
        <v>347888.31461835559</v>
      </c>
      <c r="AH604" s="3">
        <f t="shared" si="20"/>
        <v>357824.9687949887</v>
      </c>
      <c r="AI604" s="3">
        <f t="shared" si="20"/>
        <v>368045.44134687906</v>
      </c>
      <c r="AJ604" s="3">
        <f t="shared" si="20"/>
        <v>378557.83891321364</v>
      </c>
      <c r="AK604" s="3">
        <f t="shared" si="20"/>
        <v>389370.49968125572</v>
      </c>
      <c r="AL604" s="3">
        <v>400492</v>
      </c>
      <c r="AM604" s="3">
        <f t="shared" si="15"/>
        <v>403893.55455119611</v>
      </c>
      <c r="AN604" s="3">
        <v>407324</v>
      </c>
      <c r="AO604" s="3">
        <v>417441</v>
      </c>
      <c r="AP604" s="3">
        <v>416969</v>
      </c>
      <c r="AQ604" s="3">
        <v>433301</v>
      </c>
      <c r="AR604" s="3">
        <v>424337</v>
      </c>
      <c r="AS604" s="3">
        <v>429516</v>
      </c>
    </row>
    <row r="605" spans="16:45" x14ac:dyDescent="0.2">
      <c r="P605" s="1" t="s">
        <v>93</v>
      </c>
      <c r="Q605" s="2">
        <v>94</v>
      </c>
      <c r="R605" s="3">
        <v>213747</v>
      </c>
      <c r="S605" s="3">
        <f>$R605*(($AB605/$R605)^((S$511-1990)/10))</f>
        <v>221387.41603416303</v>
      </c>
      <c r="T605" s="3">
        <f>$R605*(($AB605/$R605)^((T$511-1990)/10))</f>
        <v>229300.9397946338</v>
      </c>
      <c r="U605" s="3">
        <f t="shared" ref="T605:AA612" si="22">$R605*(($AB605/$R605)^((U$511-1990)/10))</f>
        <v>237497.33355480622</v>
      </c>
      <c r="V605" s="3">
        <f t="shared" si="22"/>
        <v>245986.70854188493</v>
      </c>
      <c r="W605" s="3">
        <f t="shared" si="22"/>
        <v>254779.5374102873</v>
      </c>
      <c r="X605" s="3">
        <f t="shared" si="22"/>
        <v>263886.66716090933</v>
      </c>
      <c r="Y605" s="3">
        <f t="shared" si="22"/>
        <v>273319.33252219186</v>
      </c>
      <c r="Z605" s="3">
        <f t="shared" si="22"/>
        <v>283089.16980949556</v>
      </c>
      <c r="AA605" s="3">
        <f t="shared" si="22"/>
        <v>293208.23127988051</v>
      </c>
      <c r="AB605" s="3">
        <v>303689</v>
      </c>
      <c r="AC605" s="3">
        <f t="shared" si="21"/>
        <v>311551.88307831797</v>
      </c>
      <c r="AD605" s="3">
        <f t="shared" si="20"/>
        <v>319618.34590533713</v>
      </c>
      <c r="AE605" s="3">
        <f t="shared" si="20"/>
        <v>327893.65941204643</v>
      </c>
      <c r="AF605" s="3">
        <f t="shared" si="20"/>
        <v>336383.23100034479</v>
      </c>
      <c r="AG605" s="3">
        <f t="shared" si="20"/>
        <v>345092.60807644087</v>
      </c>
      <c r="AH605" s="3">
        <f t="shared" si="20"/>
        <v>354027.48167573771</v>
      </c>
      <c r="AI605" s="3">
        <f t="shared" si="20"/>
        <v>363193.69018156995</v>
      </c>
      <c r="AJ605" s="3">
        <f t="shared" si="20"/>
        <v>372597.22314022348</v>
      </c>
      <c r="AK605" s="3">
        <f t="shared" si="20"/>
        <v>382244.22517473088</v>
      </c>
      <c r="AL605" s="3">
        <v>392141</v>
      </c>
      <c r="AM605" s="3">
        <f t="shared" si="15"/>
        <v>394735.91433767462</v>
      </c>
      <c r="AN605" s="3">
        <v>397348</v>
      </c>
      <c r="AO605" s="3">
        <v>402950</v>
      </c>
      <c r="AP605" s="3">
        <v>412592</v>
      </c>
      <c r="AQ605" s="3">
        <v>415830</v>
      </c>
      <c r="AR605" s="3">
        <v>423811</v>
      </c>
      <c r="AS605" s="3">
        <v>427556</v>
      </c>
    </row>
    <row r="606" spans="16:45" x14ac:dyDescent="0.2">
      <c r="P606" s="1" t="s">
        <v>94</v>
      </c>
      <c r="Q606" s="2">
        <v>95</v>
      </c>
      <c r="R606" s="3">
        <v>184175</v>
      </c>
      <c r="S606" s="3">
        <f t="shared" ref="S606:S612" si="23">$R606*(($AB606/$R606)^((S$511-1990)/10))</f>
        <v>193337.82620867781</v>
      </c>
      <c r="T606" s="3">
        <f t="shared" si="22"/>
        <v>202956.50898925972</v>
      </c>
      <c r="U606" s="3">
        <f t="shared" si="22"/>
        <v>213053.72750311092</v>
      </c>
      <c r="V606" s="3">
        <f t="shared" si="22"/>
        <v>223653.28921464615</v>
      </c>
      <c r="W606" s="3">
        <f t="shared" si="22"/>
        <v>234780.18602514142</v>
      </c>
      <c r="X606" s="3">
        <f t="shared" si="22"/>
        <v>246460.65319923896</v>
      </c>
      <c r="Y606" s="3">
        <f t="shared" si="22"/>
        <v>258722.23122308499</v>
      </c>
      <c r="Z606" s="3">
        <f t="shared" si="22"/>
        <v>271593.83073994931</v>
      </c>
      <c r="AA606" s="3">
        <f t="shared" si="22"/>
        <v>285105.80071643484</v>
      </c>
      <c r="AB606" s="3">
        <v>299290</v>
      </c>
      <c r="AC606" s="3">
        <f t="shared" si="21"/>
        <v>307399.62052102189</v>
      </c>
      <c r="AD606" s="3">
        <f t="shared" si="20"/>
        <v>315728.98090971389</v>
      </c>
      <c r="AE606" s="3">
        <f t="shared" si="20"/>
        <v>324284.03528061422</v>
      </c>
      <c r="AF606" s="3">
        <f t="shared" si="20"/>
        <v>333070.89908211591</v>
      </c>
      <c r="AG606" s="3">
        <f t="shared" si="20"/>
        <v>342095.85346800101</v>
      </c>
      <c r="AH606" s="3">
        <f t="shared" si="20"/>
        <v>351365.3497874256</v>
      </c>
      <c r="AI606" s="3">
        <f t="shared" si="20"/>
        <v>360886.01419656776</v>
      </c>
      <c r="AJ606" s="3">
        <f t="shared" si="20"/>
        <v>370664.65239523223</v>
      </c>
      <c r="AK606" s="3">
        <f t="shared" si="20"/>
        <v>380708.25449180015</v>
      </c>
      <c r="AL606" s="3">
        <v>391024</v>
      </c>
      <c r="AM606" s="3">
        <f t="shared" si="15"/>
        <v>394820.07379564678</v>
      </c>
      <c r="AN606" s="3">
        <v>398653</v>
      </c>
      <c r="AO606" s="3">
        <v>404183</v>
      </c>
      <c r="AP606" s="3">
        <v>407205</v>
      </c>
      <c r="AQ606" s="3">
        <v>408094</v>
      </c>
      <c r="AR606" s="3">
        <v>416807</v>
      </c>
      <c r="AS606" s="3">
        <v>411791</v>
      </c>
    </row>
    <row r="607" spans="16:45" x14ac:dyDescent="0.2">
      <c r="P607" s="1" t="s">
        <v>95</v>
      </c>
      <c r="Q607" s="2">
        <v>96</v>
      </c>
      <c r="R607" s="3">
        <v>279038</v>
      </c>
      <c r="S607" s="3">
        <f t="shared" si="23"/>
        <v>284173.17744979903</v>
      </c>
      <c r="T607" s="3">
        <f t="shared" si="22"/>
        <v>289402.85832723492</v>
      </c>
      <c r="U607" s="3">
        <f t="shared" si="22"/>
        <v>294728.78179281816</v>
      </c>
      <c r="V607" s="3">
        <f t="shared" si="22"/>
        <v>300152.71901308646</v>
      </c>
      <c r="W607" s="3">
        <f t="shared" si="22"/>
        <v>305676.47374961647</v>
      </c>
      <c r="X607" s="3">
        <f t="shared" si="22"/>
        <v>311301.88295887515</v>
      </c>
      <c r="Y607" s="3">
        <f t="shared" si="22"/>
        <v>317030.81740311004</v>
      </c>
      <c r="Z607" s="3">
        <f t="shared" si="22"/>
        <v>322865.18227248202</v>
      </c>
      <c r="AA607" s="3">
        <f t="shared" si="22"/>
        <v>328806.9178186474</v>
      </c>
      <c r="AB607" s="3">
        <v>334858</v>
      </c>
      <c r="AC607" s="3">
        <f t="shared" si="21"/>
        <v>339813.52063462837</v>
      </c>
      <c r="AD607" s="3">
        <f t="shared" si="20"/>
        <v>344842.37738414784</v>
      </c>
      <c r="AE607" s="3">
        <f t="shared" si="20"/>
        <v>349945.65554032585</v>
      </c>
      <c r="AF607" s="3">
        <f t="shared" si="20"/>
        <v>355124.45645602338</v>
      </c>
      <c r="AG607" s="3">
        <f t="shared" si="20"/>
        <v>360379.89778288134</v>
      </c>
      <c r="AH607" s="3">
        <f t="shared" si="20"/>
        <v>365713.11371252412</v>
      </c>
      <c r="AI607" s="3">
        <f t="shared" si="20"/>
        <v>371125.25522133266</v>
      </c>
      <c r="AJ607" s="3">
        <f t="shared" si="20"/>
        <v>376617.49031883973</v>
      </c>
      <c r="AK607" s="3">
        <f t="shared" si="20"/>
        <v>382191.00429980166</v>
      </c>
      <c r="AL607" s="3">
        <v>387847</v>
      </c>
      <c r="AM607" s="3">
        <f t="shared" si="15"/>
        <v>390256.51539340121</v>
      </c>
      <c r="AN607" s="3">
        <v>392681</v>
      </c>
      <c r="AO607" s="3">
        <v>392585</v>
      </c>
      <c r="AP607" s="3">
        <v>399232</v>
      </c>
      <c r="AQ607" s="3">
        <v>406569</v>
      </c>
      <c r="AR607" s="3">
        <v>408943</v>
      </c>
      <c r="AS607" s="3">
        <v>417048</v>
      </c>
    </row>
    <row r="608" spans="16:45" x14ac:dyDescent="0.2">
      <c r="P608" s="1" t="s">
        <v>96</v>
      </c>
      <c r="Q608" s="2">
        <v>97</v>
      </c>
      <c r="R608" s="3">
        <v>361627</v>
      </c>
      <c r="S608" s="3">
        <f t="shared" si="23"/>
        <v>366854.50597101107</v>
      </c>
      <c r="T608" s="3">
        <f t="shared" si="22"/>
        <v>372157.57825393177</v>
      </c>
      <c r="U608" s="3">
        <f t="shared" si="22"/>
        <v>377537.30919901998</v>
      </c>
      <c r="V608" s="3">
        <f t="shared" si="22"/>
        <v>382994.80694702367</v>
      </c>
      <c r="W608" s="3">
        <f t="shared" si="22"/>
        <v>388531.19565744011</v>
      </c>
      <c r="X608" s="3">
        <f t="shared" si="22"/>
        <v>394147.61574007582</v>
      </c>
      <c r="Y608" s="3">
        <f t="shared" si="22"/>
        <v>399845.224089953</v>
      </c>
      <c r="Z608" s="3">
        <f t="shared" si="22"/>
        <v>405625.19432561146</v>
      </c>
      <c r="AA608" s="3">
        <f t="shared" si="22"/>
        <v>411488.71703085647</v>
      </c>
      <c r="AB608" s="3">
        <v>417437</v>
      </c>
      <c r="AC608" s="3">
        <f t="shared" si="21"/>
        <v>414347.40253443929</v>
      </c>
      <c r="AD608" s="3">
        <f t="shared" si="20"/>
        <v>411280.67226200999</v>
      </c>
      <c r="AE608" s="3">
        <f t="shared" si="20"/>
        <v>408236.63993460534</v>
      </c>
      <c r="AF608" s="3">
        <f t="shared" si="20"/>
        <v>405215.13755678316</v>
      </c>
      <c r="AG608" s="3">
        <f t="shared" si="20"/>
        <v>402215.99837649422</v>
      </c>
      <c r="AH608" s="3">
        <f t="shared" si="20"/>
        <v>399239.05687587976</v>
      </c>
      <c r="AI608" s="3">
        <f t="shared" si="20"/>
        <v>396284.14876213676</v>
      </c>
      <c r="AJ608" s="3">
        <f t="shared" si="20"/>
        <v>393351.11095845047</v>
      </c>
      <c r="AK608" s="3">
        <f t="shared" si="20"/>
        <v>390439.78159499512</v>
      </c>
      <c r="AL608" s="3">
        <v>387550</v>
      </c>
      <c r="AM608" s="3">
        <f t="shared" si="15"/>
        <v>384416.33081855404</v>
      </c>
      <c r="AN608" s="3">
        <v>381308</v>
      </c>
      <c r="AO608" s="3">
        <v>375138</v>
      </c>
      <c r="AP608" s="3">
        <v>372229</v>
      </c>
      <c r="AQ608" s="3">
        <v>371964</v>
      </c>
      <c r="AR608" s="3">
        <v>370731</v>
      </c>
      <c r="AS608" s="3">
        <v>371587</v>
      </c>
    </row>
    <row r="609" spans="14:46" x14ac:dyDescent="0.2">
      <c r="P609" s="1" t="s">
        <v>97</v>
      </c>
      <c r="Q609" s="2">
        <v>98</v>
      </c>
      <c r="R609" s="3">
        <v>286538</v>
      </c>
      <c r="S609" s="3">
        <f t="shared" si="23"/>
        <v>291105.27823604352</v>
      </c>
      <c r="T609" s="3">
        <f t="shared" si="22"/>
        <v>295745.35669574124</v>
      </c>
      <c r="U609" s="3">
        <f t="shared" si="22"/>
        <v>300459.39577972796</v>
      </c>
      <c r="V609" s="3">
        <f t="shared" si="22"/>
        <v>305248.57438486768</v>
      </c>
      <c r="W609" s="3">
        <f t="shared" si="22"/>
        <v>310114.090199075</v>
      </c>
      <c r="X609" s="3">
        <f t="shared" si="22"/>
        <v>315057.16000083485</v>
      </c>
      <c r="Y609" s="3">
        <f t="shared" si="22"/>
        <v>320079.01996349765</v>
      </c>
      <c r="Z609" s="3">
        <f t="shared" si="22"/>
        <v>325180.92596442398</v>
      </c>
      <c r="AA609" s="3">
        <f t="shared" si="22"/>
        <v>330364.15389905666</v>
      </c>
      <c r="AB609" s="3">
        <v>335630</v>
      </c>
      <c r="AC609" s="3">
        <f t="shared" si="21"/>
        <v>340425.34207246744</v>
      </c>
      <c r="AD609" s="3">
        <f t="shared" si="20"/>
        <v>345289.19800124085</v>
      </c>
      <c r="AE609" s="3">
        <f t="shared" si="20"/>
        <v>350222.5466838493</v>
      </c>
      <c r="AF609" s="3">
        <f t="shared" si="20"/>
        <v>355226.3810039034</v>
      </c>
      <c r="AG609" s="3">
        <f t="shared" si="20"/>
        <v>360301.70803092234</v>
      </c>
      <c r="AH609" s="3">
        <f t="shared" si="20"/>
        <v>365449.54922301648</v>
      </c>
      <c r="AI609" s="3">
        <f t="shared" si="20"/>
        <v>370670.94063246553</v>
      </c>
      <c r="AJ609" s="3">
        <f t="shared" si="20"/>
        <v>375966.93311423395</v>
      </c>
      <c r="AK609" s="3">
        <f t="shared" si="20"/>
        <v>381338.59253746562</v>
      </c>
      <c r="AL609" s="3">
        <v>386787</v>
      </c>
      <c r="AM609" s="3">
        <f t="shared" si="15"/>
        <v>390120.13833433413</v>
      </c>
      <c r="AN609" s="3">
        <v>393482</v>
      </c>
      <c r="AO609" s="3">
        <v>395260</v>
      </c>
      <c r="AP609" s="3">
        <v>401912</v>
      </c>
      <c r="AQ609" s="3">
        <v>406721</v>
      </c>
      <c r="AR609" s="3">
        <v>415157</v>
      </c>
      <c r="AS609" s="3">
        <v>405463</v>
      </c>
    </row>
    <row r="610" spans="14:46" x14ac:dyDescent="0.2">
      <c r="P610" s="1" t="s">
        <v>98</v>
      </c>
      <c r="Q610" s="2">
        <v>99</v>
      </c>
      <c r="R610" s="3">
        <v>388225</v>
      </c>
      <c r="S610" s="3">
        <f t="shared" si="23"/>
        <v>387925.16004666931</v>
      </c>
      <c r="T610" s="3">
        <f t="shared" si="22"/>
        <v>387625.55167038186</v>
      </c>
      <c r="U610" s="3">
        <f t="shared" si="22"/>
        <v>387326.17469228251</v>
      </c>
      <c r="V610" s="3">
        <f t="shared" si="22"/>
        <v>387027.02893365413</v>
      </c>
      <c r="W610" s="3">
        <f t="shared" si="22"/>
        <v>386728.11421591783</v>
      </c>
      <c r="X610" s="3">
        <f t="shared" si="22"/>
        <v>386429.43036063248</v>
      </c>
      <c r="Y610" s="3">
        <f t="shared" si="22"/>
        <v>386130.97718949476</v>
      </c>
      <c r="Z610" s="3">
        <f t="shared" si="22"/>
        <v>385832.75452433917</v>
      </c>
      <c r="AA610" s="3">
        <f t="shared" si="22"/>
        <v>385534.76218713773</v>
      </c>
      <c r="AB610" s="3">
        <v>385237</v>
      </c>
      <c r="AC610" s="3">
        <f t="shared" si="21"/>
        <v>384861.86038046784</v>
      </c>
      <c r="AD610" s="3">
        <f t="shared" si="20"/>
        <v>384487.08606783545</v>
      </c>
      <c r="AE610" s="3">
        <f t="shared" si="20"/>
        <v>384112.67670637096</v>
      </c>
      <c r="AF610" s="3">
        <f t="shared" si="20"/>
        <v>383738.63194068876</v>
      </c>
      <c r="AG610" s="3">
        <f t="shared" si="20"/>
        <v>383364.9514157495</v>
      </c>
      <c r="AH610" s="3">
        <f t="shared" si="20"/>
        <v>382991.63477685954</v>
      </c>
      <c r="AI610" s="3">
        <f t="shared" si="20"/>
        <v>382618.68166967051</v>
      </c>
      <c r="AJ610" s="3">
        <f t="shared" si="20"/>
        <v>382246.09174017917</v>
      </c>
      <c r="AK610" s="3">
        <f t="shared" si="20"/>
        <v>381873.86463472701</v>
      </c>
      <c r="AL610" s="3">
        <v>381502</v>
      </c>
      <c r="AM610" s="3">
        <f t="shared" si="15"/>
        <v>381571.99357919343</v>
      </c>
      <c r="AN610" s="3">
        <v>381642</v>
      </c>
      <c r="AO610" s="3">
        <v>383386</v>
      </c>
      <c r="AP610" s="3">
        <v>379832</v>
      </c>
      <c r="AQ610" s="3">
        <v>382028</v>
      </c>
      <c r="AR610" s="3">
        <v>371831</v>
      </c>
      <c r="AS610" s="3">
        <v>383190</v>
      </c>
    </row>
    <row r="611" spans="14:46" x14ac:dyDescent="0.2">
      <c r="P611" s="1" t="s">
        <v>99</v>
      </c>
      <c r="Q611" s="2">
        <v>100</v>
      </c>
      <c r="R611" s="3">
        <v>296955</v>
      </c>
      <c r="S611" s="3">
        <f t="shared" si="23"/>
        <v>301311.27968921314</v>
      </c>
      <c r="T611" s="3">
        <f t="shared" si="22"/>
        <v>305731.46526561683</v>
      </c>
      <c r="U611" s="3">
        <f t="shared" si="22"/>
        <v>310216.49421778123</v>
      </c>
      <c r="V611" s="3">
        <f t="shared" si="22"/>
        <v>314767.31778707582</v>
      </c>
      <c r="W611" s="3">
        <f t="shared" si="22"/>
        <v>319384.90116941975</v>
      </c>
      <c r="X611" s="3">
        <f t="shared" si="22"/>
        <v>324070.22371999372</v>
      </c>
      <c r="Y611" s="3">
        <f t="shared" si="22"/>
        <v>328824.27916095342</v>
      </c>
      <c r="Z611" s="3">
        <f t="shared" si="22"/>
        <v>333648.0757921905</v>
      </c>
      <c r="AA611" s="3">
        <f t="shared" si="22"/>
        <v>338542.63670518604</v>
      </c>
      <c r="AB611" s="3">
        <v>343509</v>
      </c>
      <c r="AC611" s="3">
        <f t="shared" si="21"/>
        <v>347095.96936762094</v>
      </c>
      <c r="AD611" s="3">
        <f t="shared" si="20"/>
        <v>350720.39437466988</v>
      </c>
      <c r="AE611" s="3">
        <f t="shared" si="20"/>
        <v>354382.66613820987</v>
      </c>
      <c r="AF611" s="3">
        <f t="shared" si="20"/>
        <v>358083.17985940387</v>
      </c>
      <c r="AG611" s="3">
        <f t="shared" si="20"/>
        <v>361822.33486616053</v>
      </c>
      <c r="AH611" s="3">
        <f t="shared" si="20"/>
        <v>365600.53465622716</v>
      </c>
      <c r="AI611" s="3">
        <f t="shared" si="20"/>
        <v>369418.18694073136</v>
      </c>
      <c r="AJ611" s="3">
        <f t="shared" si="20"/>
        <v>373275.70368817751</v>
      </c>
      <c r="AK611" s="3">
        <f t="shared" si="20"/>
        <v>377173.50116890325</v>
      </c>
      <c r="AL611" s="3">
        <v>381112</v>
      </c>
      <c r="AM611" s="3">
        <f t="shared" si="15"/>
        <v>387114.72684980615</v>
      </c>
      <c r="AN611" s="3">
        <v>393212</v>
      </c>
      <c r="AO611" s="3">
        <v>388422</v>
      </c>
      <c r="AP611" s="3">
        <v>401330</v>
      </c>
      <c r="AQ611" s="3">
        <v>402920</v>
      </c>
      <c r="AR611" s="3">
        <v>396541</v>
      </c>
      <c r="AS611" s="3">
        <v>401945</v>
      </c>
    </row>
    <row r="612" spans="14:46" x14ac:dyDescent="0.2">
      <c r="P612" s="1" t="s">
        <v>318</v>
      </c>
      <c r="Q612" s="1">
        <v>110</v>
      </c>
      <c r="R612" s="1">
        <v>205439</v>
      </c>
      <c r="S612" s="3">
        <f t="shared" si="23"/>
        <v>212482.45647278384</v>
      </c>
      <c r="T612" s="3">
        <f t="shared" si="22"/>
        <v>219767.39717730557</v>
      </c>
      <c r="U612" s="3">
        <f t="shared" si="22"/>
        <v>227302.1013773618</v>
      </c>
      <c r="V612" s="3">
        <f t="shared" si="22"/>
        <v>235095.1321905168</v>
      </c>
      <c r="W612" s="3">
        <f t="shared" si="22"/>
        <v>243155.34632000179</v>
      </c>
      <c r="X612" s="3">
        <f t="shared" si="22"/>
        <v>251491.9041202715</v>
      </c>
      <c r="Y612" s="3">
        <f t="shared" si="22"/>
        <v>260114.28000765736</v>
      </c>
      <c r="Z612" s="3">
        <f t="shared" si="22"/>
        <v>269032.27322794875</v>
      </c>
      <c r="AA612" s="3">
        <f t="shared" si="22"/>
        <v>278256.01899314008</v>
      </c>
      <c r="AB612" s="3">
        <v>287796</v>
      </c>
      <c r="AC612" s="3">
        <f t="shared" si="21"/>
        <v>293281.38922797586</v>
      </c>
      <c r="AD612" s="3">
        <f t="shared" si="20"/>
        <v>298871.32992637646</v>
      </c>
      <c r="AE612" s="3">
        <f t="shared" si="20"/>
        <v>304567.81484530843</v>
      </c>
      <c r="AF612" s="3">
        <f t="shared" si="20"/>
        <v>310372.8747166777</v>
      </c>
      <c r="AG612" s="3">
        <f t="shared" si="20"/>
        <v>316288.57897812244</v>
      </c>
      <c r="AH612" s="3">
        <f t="shared" si="20"/>
        <v>322317.03651074407</v>
      </c>
      <c r="AI612" s="3">
        <f t="shared" si="20"/>
        <v>328460.39639089914</v>
      </c>
      <c r="AJ612" s="3">
        <f t="shared" si="20"/>
        <v>334720.84865632089</v>
      </c>
      <c r="AK612" s="3">
        <f t="shared" si="20"/>
        <v>341100.62508684216</v>
      </c>
      <c r="AL612" s="3">
        <v>347602</v>
      </c>
      <c r="AM612" s="3">
        <f>SQRT(AN612/AL612)*AL612</f>
        <v>353663.64707444835</v>
      </c>
      <c r="AN612" s="3">
        <v>359831</v>
      </c>
      <c r="AO612" s="3">
        <v>367698</v>
      </c>
      <c r="AP612" s="3">
        <v>375715</v>
      </c>
      <c r="AQ612" s="3">
        <v>381857</v>
      </c>
      <c r="AR612" s="3">
        <v>386855</v>
      </c>
      <c r="AS612" s="3">
        <v>388890</v>
      </c>
    </row>
    <row r="613" spans="14:46" x14ac:dyDescent="0.2">
      <c r="Q613" s="1" t="s">
        <v>237</v>
      </c>
      <c r="R613" s="3" t="s">
        <v>238</v>
      </c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4:46" x14ac:dyDescent="0.2">
      <c r="S614" s="1">
        <v>1991</v>
      </c>
      <c r="T614" s="1">
        <v>1992</v>
      </c>
      <c r="U614" s="1">
        <v>1993</v>
      </c>
      <c r="V614" s="1">
        <v>1994</v>
      </c>
      <c r="W614" s="1">
        <v>1995</v>
      </c>
      <c r="X614" s="1">
        <v>1996</v>
      </c>
      <c r="Y614" s="1">
        <v>1997</v>
      </c>
      <c r="Z614" s="1">
        <v>1998</v>
      </c>
      <c r="AA614" s="1">
        <v>1999</v>
      </c>
      <c r="AB614" s="1">
        <v>2000</v>
      </c>
      <c r="AC614" s="1">
        <v>2001</v>
      </c>
      <c r="AD614" s="1">
        <v>2002</v>
      </c>
      <c r="AE614" s="1">
        <v>2003</v>
      </c>
      <c r="AF614" s="1">
        <v>2004</v>
      </c>
      <c r="AG614" s="1">
        <v>2005</v>
      </c>
      <c r="AH614" s="1">
        <v>2006</v>
      </c>
      <c r="AI614" s="1">
        <v>2007</v>
      </c>
      <c r="AJ614" s="1">
        <v>2008</v>
      </c>
      <c r="AK614" s="1">
        <v>2009</v>
      </c>
      <c r="AL614" s="1">
        <v>2010</v>
      </c>
      <c r="AM614" s="1">
        <v>2011</v>
      </c>
      <c r="AN614" s="1">
        <v>2012</v>
      </c>
      <c r="AO614" s="1">
        <v>2013</v>
      </c>
      <c r="AP614" s="1">
        <v>2014</v>
      </c>
      <c r="AQ614" s="1">
        <v>2015</v>
      </c>
      <c r="AR614" s="1">
        <v>2016</v>
      </c>
      <c r="AS614" s="1">
        <v>2017</v>
      </c>
      <c r="AT614" s="8">
        <v>2018</v>
      </c>
    </row>
    <row r="615" spans="14:46" x14ac:dyDescent="0.2">
      <c r="R615" s="1" t="s">
        <v>127</v>
      </c>
      <c r="S615" s="3">
        <f>(VLOOKUP($F$1,$Q$2:$AT$102,S614-1988))/1000000</f>
        <v>145.534693</v>
      </c>
      <c r="T615" s="3">
        <f t="shared" ref="T615:AT615" si="24">(VLOOKUP($F$1,$Q$2:$AT$102,T614-1988))/1000000</f>
        <v>143.59641300000001</v>
      </c>
      <c r="U615" s="3">
        <f t="shared" si="24"/>
        <v>140.647347</v>
      </c>
      <c r="V615" s="3">
        <f t="shared" si="24"/>
        <v>145.56475499999999</v>
      </c>
      <c r="W615" s="3">
        <f t="shared" si="24"/>
        <v>146.59961100000001</v>
      </c>
      <c r="X615" s="3">
        <f t="shared" si="24"/>
        <v>147.92081099999999</v>
      </c>
      <c r="Y615" s="3">
        <f t="shared" si="24"/>
        <v>173.062602</v>
      </c>
      <c r="Z615" s="3">
        <f t="shared" si="24"/>
        <v>160.83263099999999</v>
      </c>
      <c r="AA615" s="3">
        <f t="shared" si="24"/>
        <v>166.157894</v>
      </c>
      <c r="AB615" s="3">
        <f t="shared" si="24"/>
        <v>170.01447300000001</v>
      </c>
      <c r="AC615" s="3">
        <f t="shared" si="24"/>
        <v>167.01378800000001</v>
      </c>
      <c r="AD615" s="3">
        <f t="shared" si="24"/>
        <v>165.665796</v>
      </c>
      <c r="AE615" s="3">
        <f t="shared" si="24"/>
        <v>148.976741</v>
      </c>
      <c r="AF615" s="3">
        <f t="shared" si="24"/>
        <v>147.58229299999999</v>
      </c>
      <c r="AG615" s="3">
        <f t="shared" si="24"/>
        <v>150.28273899999999</v>
      </c>
      <c r="AH615" s="3">
        <f t="shared" si="24"/>
        <v>148.54335599999999</v>
      </c>
      <c r="AI615" s="3">
        <f t="shared" si="24"/>
        <v>158.54909799999999</v>
      </c>
      <c r="AJ615" s="3">
        <f t="shared" si="24"/>
        <v>162.93115</v>
      </c>
      <c r="AK615" s="3">
        <f t="shared" si="24"/>
        <v>168.74033499999999</v>
      </c>
      <c r="AL615" s="3">
        <f t="shared" si="24"/>
        <v>157.53240500000001</v>
      </c>
      <c r="AM615" s="3">
        <f t="shared" si="24"/>
        <v>149.57332099999999</v>
      </c>
      <c r="AN615" s="3">
        <f t="shared" si="24"/>
        <v>144.08979299999999</v>
      </c>
      <c r="AO615" s="3">
        <f t="shared" si="24"/>
        <v>138.69626</v>
      </c>
      <c r="AP615" s="3">
        <f t="shared" si="24"/>
        <v>137.47750099999999</v>
      </c>
      <c r="AQ615" s="3">
        <f t="shared" si="24"/>
        <v>144.21796599999999</v>
      </c>
      <c r="AR615" s="3">
        <f t="shared" si="24"/>
        <v>141.174958</v>
      </c>
      <c r="AS615" s="3">
        <f t="shared" si="24"/>
        <v>133.429033</v>
      </c>
      <c r="AT615" s="3">
        <f t="shared" si="24"/>
        <v>121.98564</v>
      </c>
    </row>
    <row r="616" spans="14:46" x14ac:dyDescent="0.2">
      <c r="R616" s="1" t="s">
        <v>236</v>
      </c>
      <c r="S616" s="3">
        <f>(VLOOKUP($F$1,$Q$206:$AT$306,S614-1988))/1000000</f>
        <v>43.153106999999999</v>
      </c>
      <c r="T616" s="3">
        <f t="shared" ref="T616:AT616" si="25">(VLOOKUP($F$1,$Q$206:$AT$306,T614-1988))/1000000</f>
        <v>43.431722999999998</v>
      </c>
      <c r="U616" s="3">
        <f t="shared" si="25"/>
        <v>44.396171000000002</v>
      </c>
      <c r="V616" s="3">
        <f t="shared" si="25"/>
        <v>49.111037000000003</v>
      </c>
      <c r="W616" s="3">
        <f t="shared" si="25"/>
        <v>50.881431999999997</v>
      </c>
      <c r="X616" s="3">
        <f t="shared" si="25"/>
        <v>52.889313999999999</v>
      </c>
      <c r="Y616" s="3">
        <f t="shared" si="25"/>
        <v>57.913339000000001</v>
      </c>
      <c r="Z616" s="3">
        <f t="shared" si="25"/>
        <v>52.894685000000003</v>
      </c>
      <c r="AA616" s="3">
        <f t="shared" si="25"/>
        <v>53.501499000000003</v>
      </c>
      <c r="AB616" s="3">
        <f t="shared" si="25"/>
        <v>53.480972000000001</v>
      </c>
      <c r="AC616" s="3">
        <f t="shared" si="25"/>
        <v>55.157482000000002</v>
      </c>
      <c r="AD616" s="3">
        <f t="shared" si="25"/>
        <v>60.929763999999999</v>
      </c>
      <c r="AE616" s="3">
        <f t="shared" si="25"/>
        <v>60.272188999999997</v>
      </c>
      <c r="AF616" s="3">
        <f t="shared" si="25"/>
        <v>60.587573999999996</v>
      </c>
      <c r="AG616" s="3">
        <f t="shared" si="25"/>
        <v>57.404274000000001</v>
      </c>
      <c r="AH616" s="3">
        <f t="shared" si="25"/>
        <v>60.341692999999999</v>
      </c>
      <c r="AI616" s="3">
        <f t="shared" si="25"/>
        <v>63.246737000000003</v>
      </c>
      <c r="AJ616" s="3">
        <f t="shared" si="25"/>
        <v>71.194660999999996</v>
      </c>
      <c r="AK616" s="3">
        <f t="shared" si="25"/>
        <v>73.881209999999996</v>
      </c>
      <c r="AL616" s="3">
        <f t="shared" si="25"/>
        <v>72.025433000000007</v>
      </c>
      <c r="AM616" s="3">
        <f t="shared" si="25"/>
        <v>63.887869000000002</v>
      </c>
      <c r="AN616" s="3">
        <f t="shared" si="25"/>
        <v>63.424126000000001</v>
      </c>
      <c r="AO616" s="3">
        <f t="shared" si="25"/>
        <v>64.482395999999994</v>
      </c>
      <c r="AP616" s="3">
        <f t="shared" si="25"/>
        <v>62.968178000000002</v>
      </c>
      <c r="AQ616" s="3">
        <f t="shared" si="25"/>
        <v>68.022667999999996</v>
      </c>
      <c r="AR616" s="3">
        <f t="shared" si="25"/>
        <v>70.084372999999999</v>
      </c>
      <c r="AS616" s="3">
        <f t="shared" si="25"/>
        <v>69.672545999999997</v>
      </c>
      <c r="AT616" s="3">
        <f t="shared" si="25"/>
        <v>71.298648</v>
      </c>
    </row>
    <row r="617" spans="14:46" x14ac:dyDescent="0.2"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4:46" x14ac:dyDescent="0.2">
      <c r="Q618" s="1" t="s">
        <v>239</v>
      </c>
      <c r="R618" s="1" t="s">
        <v>240</v>
      </c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4:46" x14ac:dyDescent="0.2">
      <c r="S619" s="1">
        <v>1991</v>
      </c>
      <c r="T619" s="1">
        <v>1992</v>
      </c>
      <c r="U619" s="1">
        <v>1993</v>
      </c>
      <c r="V619" s="1">
        <v>1994</v>
      </c>
      <c r="W619" s="1">
        <v>1995</v>
      </c>
      <c r="X619" s="1">
        <v>1996</v>
      </c>
      <c r="Y619" s="1">
        <v>1997</v>
      </c>
      <c r="Z619" s="1">
        <v>1998</v>
      </c>
      <c r="AA619" s="1">
        <v>1999</v>
      </c>
      <c r="AB619" s="1">
        <v>2000</v>
      </c>
      <c r="AC619" s="1">
        <v>2001</v>
      </c>
      <c r="AD619" s="1">
        <v>2002</v>
      </c>
      <c r="AE619" s="1">
        <v>2003</v>
      </c>
      <c r="AF619" s="1">
        <v>2004</v>
      </c>
      <c r="AG619" s="1">
        <v>2005</v>
      </c>
      <c r="AH619" s="1">
        <v>2006</v>
      </c>
      <c r="AI619" s="1">
        <v>2007</v>
      </c>
      <c r="AJ619" s="1">
        <v>2008</v>
      </c>
      <c r="AK619" s="1">
        <v>2009</v>
      </c>
      <c r="AL619" s="1">
        <v>2010</v>
      </c>
      <c r="AM619" s="1">
        <v>2011</v>
      </c>
      <c r="AN619" s="1">
        <v>2012</v>
      </c>
      <c r="AO619" s="1">
        <v>2013</v>
      </c>
      <c r="AP619" s="1">
        <v>2014</v>
      </c>
      <c r="AQ619" s="1">
        <v>2015</v>
      </c>
      <c r="AR619" s="1">
        <v>2016</v>
      </c>
      <c r="AS619" s="1">
        <v>2017</v>
      </c>
    </row>
    <row r="620" spans="14:46" x14ac:dyDescent="0.2">
      <c r="R620" s="1" t="s">
        <v>241</v>
      </c>
      <c r="S620" s="3">
        <f>VLOOKUP($F$1, $Q2:$AT102,S619-1988)/VLOOKUP($F$1, $Q512:$AT612,S619-1988)</f>
        <v>64.261455555648197</v>
      </c>
      <c r="T620" s="3">
        <f t="shared" ref="T620:AS620" si="26">VLOOKUP($F$1, $Q2:$AT102,T619-1988)/VLOOKUP($F$1, $Q512:$AT612,T619-1988)</f>
        <v>60.412114424276872</v>
      </c>
      <c r="U620" s="3">
        <f t="shared" si="26"/>
        <v>56.377837044178193</v>
      </c>
      <c r="V620" s="3">
        <f t="shared" si="26"/>
        <v>55.594204434910125</v>
      </c>
      <c r="W620" s="3">
        <f t="shared" si="26"/>
        <v>53.346081547435851</v>
      </c>
      <c r="X620" s="3">
        <f t="shared" si="26"/>
        <v>51.285595945549339</v>
      </c>
      <c r="Y620" s="3">
        <f t="shared" si="26"/>
        <v>57.169682044208379</v>
      </c>
      <c r="Z620" s="3">
        <f t="shared" si="26"/>
        <v>50.621281444563792</v>
      </c>
      <c r="AA620" s="3">
        <f t="shared" si="26"/>
        <v>49.828334128292809</v>
      </c>
      <c r="AB620" s="3">
        <f t="shared" si="26"/>
        <v>48.577784413001737</v>
      </c>
      <c r="AC620" s="3">
        <f t="shared" si="26"/>
        <v>46.519940359103146</v>
      </c>
      <c r="AD620" s="3">
        <f t="shared" si="26"/>
        <v>44.983649643157818</v>
      </c>
      <c r="AE620" s="3">
        <f t="shared" si="26"/>
        <v>39.434407443241305</v>
      </c>
      <c r="AF620" s="3">
        <f t="shared" si="26"/>
        <v>38.08255842559349</v>
      </c>
      <c r="AG620" s="3">
        <f t="shared" si="26"/>
        <v>37.803845405968374</v>
      </c>
      <c r="AH620" s="3">
        <f t="shared" si="26"/>
        <v>36.426305177707611</v>
      </c>
      <c r="AI620" s="3">
        <f t="shared" si="26"/>
        <v>37.901873626701139</v>
      </c>
      <c r="AJ620" s="3">
        <f t="shared" si="26"/>
        <v>37.969601567357152</v>
      </c>
      <c r="AK620" s="3">
        <f t="shared" si="26"/>
        <v>38.334149961832068</v>
      </c>
      <c r="AL620" s="3">
        <f t="shared" si="26"/>
        <v>34.887660480677432</v>
      </c>
      <c r="AM620" s="3">
        <f t="shared" si="26"/>
        <v>32.564690289035305</v>
      </c>
      <c r="AN620" s="3">
        <f t="shared" si="26"/>
        <v>30.84018004578197</v>
      </c>
      <c r="AO620" s="3">
        <f t="shared" si="26"/>
        <v>29.258314426720922</v>
      </c>
      <c r="AP620" s="3">
        <f t="shared" si="26"/>
        <v>28.554400153533578</v>
      </c>
      <c r="AQ620" s="3">
        <f t="shared" si="26"/>
        <v>29.359115785907914</v>
      </c>
      <c r="AR620" s="3">
        <f t="shared" si="26"/>
        <v>28.401601072209797</v>
      </c>
      <c r="AS620" s="3">
        <f t="shared" si="26"/>
        <v>26.38386959633949</v>
      </c>
    </row>
    <row r="621" spans="14:46" x14ac:dyDescent="0.2"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4:46" x14ac:dyDescent="0.2">
      <c r="N622" s="1" t="s">
        <v>243</v>
      </c>
      <c r="O622" s="1" t="s">
        <v>244</v>
      </c>
      <c r="Q622" s="1" t="s">
        <v>242</v>
      </c>
      <c r="R622" s="1" t="s">
        <v>258</v>
      </c>
      <c r="S622" s="3" t="s">
        <v>259</v>
      </c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4:46" x14ac:dyDescent="0.2">
      <c r="N623" s="1" t="s">
        <v>245</v>
      </c>
      <c r="O623" s="1" t="s">
        <v>246</v>
      </c>
      <c r="S623" s="8">
        <f>S619</f>
        <v>1991</v>
      </c>
      <c r="T623" s="8">
        <f t="shared" ref="T623:AS623" si="27">T619</f>
        <v>1992</v>
      </c>
      <c r="U623" s="8">
        <f t="shared" si="27"/>
        <v>1993</v>
      </c>
      <c r="V623" s="8">
        <f t="shared" si="27"/>
        <v>1994</v>
      </c>
      <c r="W623" s="8">
        <f t="shared" si="27"/>
        <v>1995</v>
      </c>
      <c r="X623" s="8">
        <f t="shared" si="27"/>
        <v>1996</v>
      </c>
      <c r="Y623" s="8">
        <f t="shared" si="27"/>
        <v>1997</v>
      </c>
      <c r="Z623" s="8">
        <f t="shared" si="27"/>
        <v>1998</v>
      </c>
      <c r="AA623" s="8">
        <f t="shared" si="27"/>
        <v>1999</v>
      </c>
      <c r="AB623" s="8">
        <f t="shared" si="27"/>
        <v>2000</v>
      </c>
      <c r="AC623" s="8">
        <f t="shared" si="27"/>
        <v>2001</v>
      </c>
      <c r="AD623" s="8">
        <f t="shared" si="27"/>
        <v>2002</v>
      </c>
      <c r="AE623" s="8">
        <f t="shared" si="27"/>
        <v>2003</v>
      </c>
      <c r="AF623" s="8">
        <f t="shared" si="27"/>
        <v>2004</v>
      </c>
      <c r="AG623" s="8">
        <f t="shared" si="27"/>
        <v>2005</v>
      </c>
      <c r="AH623" s="8">
        <f t="shared" si="27"/>
        <v>2006</v>
      </c>
      <c r="AI623" s="8">
        <f t="shared" si="27"/>
        <v>2007</v>
      </c>
      <c r="AJ623" s="8">
        <f t="shared" si="27"/>
        <v>2008</v>
      </c>
      <c r="AK623" s="8">
        <f t="shared" si="27"/>
        <v>2009</v>
      </c>
      <c r="AL623" s="8">
        <f t="shared" si="27"/>
        <v>2010</v>
      </c>
      <c r="AM623" s="8">
        <f t="shared" si="27"/>
        <v>2011</v>
      </c>
      <c r="AN623" s="8">
        <f t="shared" si="27"/>
        <v>2012</v>
      </c>
      <c r="AO623" s="8">
        <f t="shared" si="27"/>
        <v>2013</v>
      </c>
      <c r="AP623" s="8">
        <f t="shared" si="27"/>
        <v>2014</v>
      </c>
      <c r="AQ623" s="8">
        <f t="shared" si="27"/>
        <v>2015</v>
      </c>
      <c r="AR623" s="8">
        <f t="shared" si="27"/>
        <v>2016</v>
      </c>
      <c r="AS623" s="8">
        <f t="shared" si="27"/>
        <v>2017</v>
      </c>
    </row>
    <row r="624" spans="14:46" x14ac:dyDescent="0.2">
      <c r="N624" s="1" t="s">
        <v>247</v>
      </c>
      <c r="O624" s="1" t="s">
        <v>248</v>
      </c>
      <c r="R624" s="1" t="s">
        <v>256</v>
      </c>
      <c r="S624" s="3">
        <f>(VLOOKUP($F$1, $Q$308:$AT$408,S623-1988)/VLOOKUP($F$1,$Q$206:$AT$306,S623-1988))*$AT636/S636</f>
        <v>5.5437728757365514</v>
      </c>
      <c r="T624" s="3">
        <f t="shared" ref="T624:AS624" si="28">(VLOOKUP($F$1, $Q$308:$AT$408,T623-1988)/VLOOKUP($F$1,$Q$206:$AT$306,T623-1988))*$AT636/T636</f>
        <v>6.5902342709688355</v>
      </c>
      <c r="U624" s="3">
        <f t="shared" si="28"/>
        <v>6.5769168101550406</v>
      </c>
      <c r="V624" s="3">
        <f t="shared" si="28"/>
        <v>6.3688635425629574</v>
      </c>
      <c r="W624" s="3">
        <f t="shared" si="28"/>
        <v>6.4378746308502235</v>
      </c>
      <c r="X624" s="3">
        <f t="shared" si="28"/>
        <v>6.5438375928200703</v>
      </c>
      <c r="Y624" s="3">
        <f t="shared" si="28"/>
        <v>6.7603416706310115</v>
      </c>
      <c r="Z624" s="3">
        <f t="shared" si="28"/>
        <v>7.333132852563816</v>
      </c>
      <c r="AA624" s="3">
        <f t="shared" si="28"/>
        <v>7.867932367309634</v>
      </c>
      <c r="AB624" s="3">
        <f t="shared" si="28"/>
        <v>8.319991108310905</v>
      </c>
      <c r="AC624" s="3">
        <f t="shared" si="28"/>
        <v>8.628955728195173</v>
      </c>
      <c r="AD624" s="3">
        <f t="shared" si="28"/>
        <v>6.9754895404977191</v>
      </c>
      <c r="AE624" s="3">
        <f t="shared" si="28"/>
        <v>7.452203474484425</v>
      </c>
      <c r="AF624" s="3">
        <f t="shared" si="28"/>
        <v>7.1279009966025679</v>
      </c>
      <c r="AG624" s="3">
        <f t="shared" si="28"/>
        <v>7.6078449694315049</v>
      </c>
      <c r="AH624" s="3">
        <f t="shared" si="28"/>
        <v>7.0593079768954006</v>
      </c>
      <c r="AI624" s="3">
        <f t="shared" si="28"/>
        <v>7.7717852563369894</v>
      </c>
      <c r="AJ624" s="3">
        <f t="shared" si="28"/>
        <v>6.8265720877796428</v>
      </c>
      <c r="AK624" s="3">
        <f t="shared" si="28"/>
        <v>6.92198906174045</v>
      </c>
      <c r="AL624" s="3">
        <f t="shared" si="28"/>
        <v>7.2497230691664916</v>
      </c>
      <c r="AM624" s="3">
        <f t="shared" si="28"/>
        <v>8.137853566092172</v>
      </c>
      <c r="AN624" s="3">
        <f t="shared" si="28"/>
        <v>8.1376981385554821</v>
      </c>
      <c r="AO624" s="3">
        <f t="shared" si="28"/>
        <v>8.6232573688933023</v>
      </c>
      <c r="AP624" s="3">
        <f t="shared" si="28"/>
        <v>8.9705238693650493</v>
      </c>
      <c r="AQ624" s="3">
        <f t="shared" si="28"/>
        <v>8.0366132794228307</v>
      </c>
      <c r="AR624" s="3">
        <f t="shared" si="28"/>
        <v>8.3017368416448374</v>
      </c>
      <c r="AS624" s="3">
        <f t="shared" si="28"/>
        <v>7.4517751899356135</v>
      </c>
    </row>
    <row r="625" spans="14:62" x14ac:dyDescent="0.2">
      <c r="N625" s="1" t="s">
        <v>249</v>
      </c>
      <c r="O625" s="1" t="s">
        <v>250</v>
      </c>
      <c r="Q625" s="1" t="s">
        <v>253</v>
      </c>
      <c r="R625" s="1" t="s">
        <v>254</v>
      </c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4:62" x14ac:dyDescent="0.2">
      <c r="N626" s="1" t="s">
        <v>251</v>
      </c>
      <c r="O626" s="1" t="s">
        <v>252</v>
      </c>
      <c r="S626" s="8">
        <f>S619</f>
        <v>1991</v>
      </c>
      <c r="T626" s="8">
        <f t="shared" ref="T626:AS626" si="29">T619</f>
        <v>1992</v>
      </c>
      <c r="U626" s="8">
        <f t="shared" si="29"/>
        <v>1993</v>
      </c>
      <c r="V626" s="8">
        <f t="shared" si="29"/>
        <v>1994</v>
      </c>
      <c r="W626" s="8">
        <f t="shared" si="29"/>
        <v>1995</v>
      </c>
      <c r="X626" s="8">
        <f t="shared" si="29"/>
        <v>1996</v>
      </c>
      <c r="Y626" s="8">
        <f t="shared" si="29"/>
        <v>1997</v>
      </c>
      <c r="Z626" s="8">
        <f t="shared" si="29"/>
        <v>1998</v>
      </c>
      <c r="AA626" s="8">
        <f t="shared" si="29"/>
        <v>1999</v>
      </c>
      <c r="AB626" s="8">
        <f t="shared" si="29"/>
        <v>2000</v>
      </c>
      <c r="AC626" s="8">
        <f t="shared" si="29"/>
        <v>2001</v>
      </c>
      <c r="AD626" s="8">
        <f t="shared" si="29"/>
        <v>2002</v>
      </c>
      <c r="AE626" s="8">
        <f t="shared" si="29"/>
        <v>2003</v>
      </c>
      <c r="AF626" s="8">
        <f t="shared" si="29"/>
        <v>2004</v>
      </c>
      <c r="AG626" s="8">
        <f t="shared" si="29"/>
        <v>2005</v>
      </c>
      <c r="AH626" s="8">
        <f t="shared" si="29"/>
        <v>2006</v>
      </c>
      <c r="AI626" s="8">
        <f t="shared" si="29"/>
        <v>2007</v>
      </c>
      <c r="AJ626" s="8">
        <f t="shared" si="29"/>
        <v>2008</v>
      </c>
      <c r="AK626" s="8">
        <f t="shared" si="29"/>
        <v>2009</v>
      </c>
      <c r="AL626" s="8">
        <f t="shared" si="29"/>
        <v>2010</v>
      </c>
      <c r="AM626" s="8">
        <f t="shared" si="29"/>
        <v>2011</v>
      </c>
      <c r="AN626" s="8">
        <f t="shared" si="29"/>
        <v>2012</v>
      </c>
      <c r="AO626" s="8">
        <f t="shared" si="29"/>
        <v>2013</v>
      </c>
      <c r="AP626" s="8">
        <f t="shared" si="29"/>
        <v>2014</v>
      </c>
      <c r="AQ626" s="8">
        <f t="shared" si="29"/>
        <v>2015</v>
      </c>
      <c r="AR626" s="8">
        <f t="shared" si="29"/>
        <v>2016</v>
      </c>
      <c r="AS626" s="8">
        <f t="shared" si="29"/>
        <v>2017</v>
      </c>
    </row>
    <row r="627" spans="14:62" x14ac:dyDescent="0.2">
      <c r="R627" s="1" t="s">
        <v>255</v>
      </c>
      <c r="S627" s="3">
        <f>VLOOKUP($F$1, $Q$104:$AT$204,S626-1988)/VLOOKUP($F$1, $Q$206:$AT$306,S626-1988)</f>
        <v>14.876077914853269</v>
      </c>
      <c r="T627" s="3">
        <f t="shared" ref="T627:AS627" si="30">VLOOKUP($F$1, $Q$104:$AT$204,T626-1988)/VLOOKUP($F$1, $Q$206:$AT$306,T626-1988)</f>
        <v>13.715194927910183</v>
      </c>
      <c r="U627" s="3">
        <f t="shared" si="30"/>
        <v>13.110032484558184</v>
      </c>
      <c r="V627" s="3">
        <f t="shared" si="30"/>
        <v>12.566493596948483</v>
      </c>
      <c r="W627" s="3">
        <f t="shared" si="30"/>
        <v>12.655717806841601</v>
      </c>
      <c r="X627" s="3">
        <f t="shared" si="30"/>
        <v>13.015746129738041</v>
      </c>
      <c r="Y627" s="3">
        <f t="shared" si="30"/>
        <v>14.417614705309946</v>
      </c>
      <c r="Z627" s="3">
        <f t="shared" si="30"/>
        <v>14.469393002340405</v>
      </c>
      <c r="AA627" s="3">
        <f t="shared" si="30"/>
        <v>15.108260891905104</v>
      </c>
      <c r="AB627" s="3">
        <f t="shared" si="30"/>
        <v>15.019776473022967</v>
      </c>
      <c r="AC627" s="3">
        <f t="shared" si="30"/>
        <v>15.853384061295619</v>
      </c>
      <c r="AD627" s="3">
        <f t="shared" si="30"/>
        <v>14.053379379575473</v>
      </c>
      <c r="AE627" s="3">
        <f t="shared" si="30"/>
        <v>12.938678218572749</v>
      </c>
      <c r="AF627" s="3">
        <f t="shared" si="30"/>
        <v>13.2481556861808</v>
      </c>
      <c r="AG627" s="3">
        <f t="shared" si="30"/>
        <v>14.140656634730718</v>
      </c>
      <c r="AH627" s="3">
        <f t="shared" si="30"/>
        <v>14.739915550596169</v>
      </c>
      <c r="AI627" s="3">
        <f t="shared" si="30"/>
        <v>14.405797045308439</v>
      </c>
      <c r="AJ627" s="3">
        <f t="shared" si="30"/>
        <v>13.73712191704937</v>
      </c>
      <c r="AK627" s="3">
        <f t="shared" si="30"/>
        <v>13.430230609379571</v>
      </c>
      <c r="AL627" s="3">
        <f t="shared" si="30"/>
        <v>13.055028173173218</v>
      </c>
      <c r="AM627" s="3">
        <f t="shared" si="30"/>
        <v>14.004534366297301</v>
      </c>
      <c r="AN627" s="3">
        <f t="shared" si="30"/>
        <v>13.6893513834152</v>
      </c>
      <c r="AO627" s="3">
        <f t="shared" si="30"/>
        <v>13.080992182734649</v>
      </c>
      <c r="AP627" s="3">
        <f t="shared" si="30"/>
        <v>13.099082777970803</v>
      </c>
      <c r="AQ627" s="3">
        <f t="shared" si="30"/>
        <v>12.710945812945766</v>
      </c>
      <c r="AR627" s="3">
        <f t="shared" si="30"/>
        <v>12.384731771803109</v>
      </c>
      <c r="AS627" s="3">
        <f t="shared" si="30"/>
        <v>11.944062830716707</v>
      </c>
    </row>
    <row r="628" spans="14:62" x14ac:dyDescent="0.2">
      <c r="Q628" s="1" t="s">
        <v>260</v>
      </c>
      <c r="R628" s="1" t="s">
        <v>261</v>
      </c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4:62" x14ac:dyDescent="0.2"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4:62" x14ac:dyDescent="0.2">
      <c r="R630" s="1" t="s">
        <v>262</v>
      </c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1">
        <v>2002</v>
      </c>
      <c r="AE630" s="1">
        <v>2003</v>
      </c>
      <c r="AF630" s="1">
        <v>2004</v>
      </c>
      <c r="AG630" s="1">
        <v>2005</v>
      </c>
      <c r="AH630" s="1">
        <v>2006</v>
      </c>
      <c r="AI630" s="1">
        <v>2007</v>
      </c>
      <c r="AJ630" s="1">
        <v>2008</v>
      </c>
      <c r="AK630" s="1">
        <v>2009</v>
      </c>
      <c r="AL630" s="1">
        <v>2010</v>
      </c>
      <c r="AM630" s="1">
        <v>2011</v>
      </c>
      <c r="AN630" s="1">
        <v>2012</v>
      </c>
      <c r="AO630" s="1">
        <v>2013</v>
      </c>
      <c r="AP630" s="1">
        <v>2014</v>
      </c>
      <c r="AQ630" s="1">
        <v>2015</v>
      </c>
      <c r="AR630" s="1">
        <v>2016</v>
      </c>
      <c r="AS630" s="1">
        <v>2017</v>
      </c>
    </row>
    <row r="631" spans="14:62" x14ac:dyDescent="0.2"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 t="s">
        <v>245</v>
      </c>
      <c r="AD631" s="10">
        <f>(VLOOKUP($F$1, $Q$410:$AT$510, AD630-1988)/VLOOKUP($F$1, $Q$2:$AT$102, AD630-1988))*$AT636/AD636</f>
        <v>0.85853402956846847</v>
      </c>
      <c r="AE631" s="10">
        <f t="shared" ref="AE631:AS631" si="31">(VLOOKUP($F$1, $Q$410:$AT$510, AE630-1988)/VLOOKUP($F$1, $Q$2:$AT$102, AE630-1988))*$AT636/AE636</f>
        <v>0.91726394700130665</v>
      </c>
      <c r="AF631" s="10">
        <f t="shared" si="31"/>
        <v>0.88656139060788497</v>
      </c>
      <c r="AG631" s="10">
        <f t="shared" si="31"/>
        <v>0.85975338857068395</v>
      </c>
      <c r="AH631" s="10">
        <f t="shared" si="31"/>
        <v>0.89119731604370622</v>
      </c>
      <c r="AI631" s="10">
        <f t="shared" si="31"/>
        <v>0.84972017897829744</v>
      </c>
      <c r="AJ631" s="10">
        <f t="shared" si="31"/>
        <v>0.84457315858967807</v>
      </c>
      <c r="AK631" s="10">
        <f t="shared" si="31"/>
        <v>0.85589618233441023</v>
      </c>
      <c r="AL631" s="10">
        <f t="shared" si="31"/>
        <v>0.9399527518909131</v>
      </c>
      <c r="AM631" s="10">
        <f t="shared" si="31"/>
        <v>1.0253879770788008</v>
      </c>
      <c r="AN631" s="10">
        <f t="shared" si="31"/>
        <v>1.2009889497270552</v>
      </c>
      <c r="AO631" s="10">
        <f t="shared" si="31"/>
        <v>1.2930905799533223</v>
      </c>
      <c r="AP631" s="10">
        <f t="shared" si="31"/>
        <v>1.2267177380987153</v>
      </c>
      <c r="AQ631" s="10">
        <f t="shared" si="31"/>
        <v>1.1901670573751424</v>
      </c>
      <c r="AR631" s="10">
        <f t="shared" si="31"/>
        <v>1.1520116455149458</v>
      </c>
      <c r="AS631" s="10">
        <f t="shared" si="31"/>
        <v>1.1829885621886485</v>
      </c>
    </row>
    <row r="632" spans="14:62" x14ac:dyDescent="0.2"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 t="s">
        <v>129</v>
      </c>
      <c r="AD632" s="10">
        <f>(VLOOKUP($F$1,$Q$308:$AT$408,AD623-1988)/VLOOKUP($F$1, $Q$2:$AT$102, AD630-1988))*$AT636/AD636</f>
        <v>2.5654959668741428</v>
      </c>
      <c r="AE632" s="10">
        <f t="shared" ref="AE632:AS632" si="32">(VLOOKUP($F$1,$Q$308:$AT$408,AE623-1988)/VLOOKUP($F$1, $Q$2:$AT$102, AE630-1988))*$AT636/AE636</f>
        <v>3.0149714194686399</v>
      </c>
      <c r="AF632" s="10">
        <f t="shared" si="32"/>
        <v>2.9262469115880441</v>
      </c>
      <c r="AG632" s="10">
        <f t="shared" si="32"/>
        <v>2.9060078361678503</v>
      </c>
      <c r="AH632" s="10">
        <f t="shared" si="32"/>
        <v>2.867651615022575</v>
      </c>
      <c r="AI632" s="10">
        <f t="shared" si="32"/>
        <v>3.1002387546097752</v>
      </c>
      <c r="AJ632" s="10">
        <f t="shared" si="32"/>
        <v>2.982950071742168</v>
      </c>
      <c r="AK632" s="10">
        <f t="shared" si="32"/>
        <v>3.030721300204537</v>
      </c>
      <c r="AL632" s="10">
        <f t="shared" si="32"/>
        <v>3.3146478223753744</v>
      </c>
      <c r="AM632" s="10">
        <f t="shared" si="32"/>
        <v>3.4759549303025739</v>
      </c>
      <c r="AN632" s="10">
        <f t="shared" si="32"/>
        <v>3.5819774693527964</v>
      </c>
      <c r="AO632" s="10">
        <f t="shared" si="32"/>
        <v>4.0091080788400211</v>
      </c>
      <c r="AP632" s="10">
        <f t="shared" si="32"/>
        <v>4.1087271709967093</v>
      </c>
      <c r="AQ632" s="10">
        <f t="shared" si="32"/>
        <v>3.7905948344228517</v>
      </c>
      <c r="AR632" s="10">
        <f t="shared" si="32"/>
        <v>4.121283474068246</v>
      </c>
      <c r="AS632" s="10">
        <f t="shared" si="32"/>
        <v>3.8910883038659803</v>
      </c>
    </row>
    <row r="633" spans="14:62" x14ac:dyDescent="0.2"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4:62" x14ac:dyDescent="0.2"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4:62" x14ac:dyDescent="0.2"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4:62" x14ac:dyDescent="0.2">
      <c r="R636" s="1" t="s">
        <v>257</v>
      </c>
      <c r="S636" s="9">
        <v>0.65824016076276815</v>
      </c>
      <c r="T636" s="9">
        <v>0.6732439157864305</v>
      </c>
      <c r="U636" s="9">
        <v>0.68920263276892935</v>
      </c>
      <c r="V636" s="9">
        <v>0.70391406823538505</v>
      </c>
      <c r="W636" s="9">
        <v>0.71867209768303819</v>
      </c>
      <c r="X636" s="9">
        <v>0.73182914226662077</v>
      </c>
      <c r="Y636" s="9">
        <v>0.74446054904139081</v>
      </c>
      <c r="Z636" s="9">
        <v>0.75283054916391845</v>
      </c>
      <c r="AA636" s="9">
        <v>0.76370484913365855</v>
      </c>
      <c r="AB636" s="9">
        <v>0.78077069530119558</v>
      </c>
      <c r="AC636" s="9">
        <v>0.7978977688299741</v>
      </c>
      <c r="AD636" s="9">
        <v>0.81051796844313018</v>
      </c>
      <c r="AE636" s="9">
        <v>0.82557226333119582</v>
      </c>
      <c r="AF636" s="9">
        <v>0.84779681252776551</v>
      </c>
      <c r="AG636" s="9">
        <v>0.87420620284995809</v>
      </c>
      <c r="AH636" s="9">
        <v>0.90066043824934972</v>
      </c>
      <c r="AI636" s="9">
        <v>0.92486240880583637</v>
      </c>
      <c r="AJ636" s="9">
        <v>0.94284414311072939</v>
      </c>
      <c r="AK636" s="9">
        <v>0.95003550575982332</v>
      </c>
      <c r="AL636" s="9">
        <v>0.96110598251147528</v>
      </c>
      <c r="AM636" s="9">
        <v>0.98118138718617232</v>
      </c>
      <c r="AN636" s="9">
        <v>1</v>
      </c>
      <c r="AO636" s="9">
        <v>1.0175503473695697</v>
      </c>
      <c r="AP636" s="9">
        <v>1.0367992520621547</v>
      </c>
      <c r="AQ636" s="9">
        <v>1.04788717813041</v>
      </c>
      <c r="AR636" s="9">
        <v>1.0593458367309958</v>
      </c>
      <c r="AS636" s="9">
        <v>1.0794816821508308</v>
      </c>
      <c r="AT636" s="9">
        <v>1.1038861038268726</v>
      </c>
      <c r="AU636" s="3"/>
    </row>
    <row r="637" spans="14:62" x14ac:dyDescent="0.2"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14">
        <f>AT636/AI636</f>
        <v>1.1935679224460944</v>
      </c>
      <c r="AS637" s="14">
        <f>AT636/AS636</f>
        <v>1.0226075366350049</v>
      </c>
    </row>
    <row r="638" spans="14:62" x14ac:dyDescent="0.2"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4:62" x14ac:dyDescent="0.2">
      <c r="R639" s="1" t="s">
        <v>275</v>
      </c>
      <c r="AA639" s="1" t="s">
        <v>276</v>
      </c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</row>
    <row r="640" spans="14:62" x14ac:dyDescent="0.2">
      <c r="S640" s="1" t="s">
        <v>267</v>
      </c>
      <c r="T640" s="1" t="s">
        <v>268</v>
      </c>
      <c r="U640" s="1" t="s">
        <v>269</v>
      </c>
      <c r="V640" s="1" t="s">
        <v>270</v>
      </c>
      <c r="W640" s="1" t="s">
        <v>271</v>
      </c>
      <c r="X640" s="1" t="s">
        <v>272</v>
      </c>
      <c r="Y640" s="1" t="s">
        <v>273</v>
      </c>
      <c r="Z640" s="1" t="s">
        <v>274</v>
      </c>
      <c r="AA640" s="1" t="s">
        <v>267</v>
      </c>
      <c r="AB640" s="1" t="s">
        <v>268</v>
      </c>
      <c r="AC640" s="1" t="s">
        <v>269</v>
      </c>
      <c r="AD640" s="1" t="s">
        <v>270</v>
      </c>
      <c r="AE640" s="1" t="s">
        <v>271</v>
      </c>
      <c r="AF640" s="1" t="s">
        <v>272</v>
      </c>
      <c r="AG640" s="1" t="s">
        <v>273</v>
      </c>
      <c r="AH640" s="1" t="s">
        <v>274</v>
      </c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</row>
    <row r="641" spans="9:62" x14ac:dyDescent="0.2">
      <c r="Q641" s="2">
        <v>1</v>
      </c>
      <c r="R641" s="1" t="s">
        <v>0</v>
      </c>
      <c r="S641" s="3">
        <v>292597</v>
      </c>
      <c r="T641" s="3">
        <v>200614</v>
      </c>
      <c r="U641" s="3">
        <v>416131</v>
      </c>
      <c r="V641" s="3">
        <v>361611</v>
      </c>
      <c r="W641" s="3">
        <v>401924</v>
      </c>
      <c r="X641" s="3">
        <v>281457</v>
      </c>
      <c r="Y641" s="3">
        <v>128336</v>
      </c>
      <c r="Z641" s="3">
        <v>527341</v>
      </c>
      <c r="AA641" s="3">
        <v>264605</v>
      </c>
      <c r="AB641" s="3">
        <v>182927</v>
      </c>
      <c r="AC641" s="3">
        <v>432590</v>
      </c>
      <c r="AD641" s="3">
        <v>349133</v>
      </c>
      <c r="AE641" s="3">
        <v>386186</v>
      </c>
      <c r="AF641" s="3">
        <v>351107</v>
      </c>
      <c r="AG641" s="3">
        <v>160397</v>
      </c>
      <c r="AH641" s="3">
        <v>884811</v>
      </c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</row>
    <row r="642" spans="9:62" x14ac:dyDescent="0.2">
      <c r="L642" s="1">
        <v>2007</v>
      </c>
      <c r="M642" s="1">
        <v>2017</v>
      </c>
      <c r="Q642" s="2">
        <v>2</v>
      </c>
      <c r="R642" s="1" t="s">
        <v>1</v>
      </c>
      <c r="S642" s="3">
        <v>87631</v>
      </c>
      <c r="T642" s="3">
        <v>78898</v>
      </c>
      <c r="U642" s="3">
        <v>93312</v>
      </c>
      <c r="V642" s="3">
        <v>32599</v>
      </c>
      <c r="W642" s="3">
        <v>24031</v>
      </c>
      <c r="X642" s="3">
        <v>12326</v>
      </c>
      <c r="Y642" s="3">
        <v>4972</v>
      </c>
      <c r="Z642" s="3">
        <v>15005</v>
      </c>
      <c r="AA642" s="3">
        <v>55137</v>
      </c>
      <c r="AB642" s="3">
        <v>40766</v>
      </c>
      <c r="AC642" s="3">
        <v>82655</v>
      </c>
      <c r="AD642" s="3">
        <v>42614</v>
      </c>
      <c r="AE642" s="3">
        <v>25935</v>
      </c>
      <c r="AF642" s="3">
        <v>18651</v>
      </c>
      <c r="AG642" s="3">
        <v>7843</v>
      </c>
      <c r="AH642" s="3">
        <v>28415</v>
      </c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</row>
    <row r="643" spans="9:62" x14ac:dyDescent="0.2">
      <c r="I643" s="1">
        <v>3</v>
      </c>
      <c r="J643" s="1">
        <v>11</v>
      </c>
      <c r="K643" s="1" t="s">
        <v>267</v>
      </c>
      <c r="L643" s="3">
        <f>VLOOKUP($F$1, $Q$641:$AH$741,I643)</f>
        <v>15614</v>
      </c>
      <c r="M643" s="3">
        <f>VLOOKUP($F$1, $Q$641:$AH$741,J643)</f>
        <v>17666</v>
      </c>
      <c r="Q643" s="2">
        <v>3</v>
      </c>
      <c r="R643" s="1" t="s">
        <v>2</v>
      </c>
      <c r="S643" s="3">
        <v>68387</v>
      </c>
      <c r="T643" s="3">
        <v>42030</v>
      </c>
      <c r="U643" s="3">
        <v>73652</v>
      </c>
      <c r="V643" s="3">
        <v>61563</v>
      </c>
      <c r="W643" s="3">
        <v>71943</v>
      </c>
      <c r="X643" s="3">
        <v>56310</v>
      </c>
      <c r="Y643" s="3">
        <v>25464</v>
      </c>
      <c r="Z643" s="3">
        <v>99483</v>
      </c>
      <c r="AA643" s="3">
        <v>57536</v>
      </c>
      <c r="AB643" s="3">
        <v>31589</v>
      </c>
      <c r="AC643" s="3">
        <v>69145</v>
      </c>
      <c r="AD643" s="3">
        <v>63951</v>
      </c>
      <c r="AE643" s="3">
        <v>71540</v>
      </c>
      <c r="AF643" s="3">
        <v>64558</v>
      </c>
      <c r="AG643" s="3">
        <v>32011</v>
      </c>
      <c r="AH643" s="3">
        <v>172390</v>
      </c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</row>
    <row r="644" spans="9:62" ht="14" customHeight="1" x14ac:dyDescent="0.2">
      <c r="I644" s="1">
        <v>4</v>
      </c>
      <c r="J644" s="1">
        <v>12</v>
      </c>
      <c r="K644" s="12" t="s">
        <v>321</v>
      </c>
      <c r="L644" s="3">
        <f t="shared" ref="L644:M650" si="33">VLOOKUP($F$1, $Q$641:$AH$741,I644)</f>
        <v>11273</v>
      </c>
      <c r="M644" s="3">
        <f t="shared" si="33"/>
        <v>9280</v>
      </c>
      <c r="Q644" s="2">
        <v>4</v>
      </c>
      <c r="R644" s="1" t="s">
        <v>3</v>
      </c>
      <c r="S644" s="3">
        <v>21203</v>
      </c>
      <c r="T644" s="3">
        <v>21647</v>
      </c>
      <c r="U644" s="3">
        <v>23939</v>
      </c>
      <c r="V644" s="3">
        <v>10335</v>
      </c>
      <c r="W644" s="3">
        <v>6367</v>
      </c>
      <c r="X644" s="3">
        <v>1800</v>
      </c>
      <c r="Y644" s="3">
        <v>998</v>
      </c>
      <c r="Z644" s="3">
        <v>3536</v>
      </c>
      <c r="AA644" s="3">
        <v>20118</v>
      </c>
      <c r="AB644" s="3">
        <v>12711</v>
      </c>
      <c r="AC644" s="3">
        <v>23760</v>
      </c>
      <c r="AD644" s="3">
        <v>11931</v>
      </c>
      <c r="AE644" s="3">
        <v>10886</v>
      </c>
      <c r="AF644" s="3">
        <v>3771</v>
      </c>
      <c r="AG644" s="3">
        <v>2024</v>
      </c>
      <c r="AH644" s="3">
        <v>4417</v>
      </c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</row>
    <row r="645" spans="9:62" ht="14" customHeight="1" x14ac:dyDescent="0.2">
      <c r="I645" s="1">
        <v>5</v>
      </c>
      <c r="J645" s="1">
        <v>13</v>
      </c>
      <c r="K645" s="12" t="s">
        <v>322</v>
      </c>
      <c r="L645" s="3">
        <f t="shared" si="33"/>
        <v>19172</v>
      </c>
      <c r="M645" s="3">
        <f t="shared" si="33"/>
        <v>18362</v>
      </c>
      <c r="Q645" s="2">
        <v>5</v>
      </c>
      <c r="R645" s="1" t="s">
        <v>4</v>
      </c>
      <c r="S645" s="3">
        <v>40326</v>
      </c>
      <c r="T645" s="3">
        <v>20772</v>
      </c>
      <c r="U645" s="3">
        <v>40163</v>
      </c>
      <c r="V645" s="3">
        <v>35539</v>
      </c>
      <c r="W645" s="3">
        <v>40828</v>
      </c>
      <c r="X645" s="3">
        <v>20228</v>
      </c>
      <c r="Y645" s="3">
        <v>10097</v>
      </c>
      <c r="Z645" s="3">
        <v>29663</v>
      </c>
      <c r="AA645" s="3">
        <v>34771</v>
      </c>
      <c r="AB645" s="3">
        <v>20336</v>
      </c>
      <c r="AC645" s="3">
        <v>35123</v>
      </c>
      <c r="AD645" s="3">
        <v>31075</v>
      </c>
      <c r="AE645" s="3">
        <v>36049</v>
      </c>
      <c r="AF645" s="3">
        <v>28336</v>
      </c>
      <c r="AG645" s="3">
        <v>14166</v>
      </c>
      <c r="AH645" s="3">
        <v>57020</v>
      </c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</row>
    <row r="646" spans="9:62" ht="14" customHeight="1" x14ac:dyDescent="0.2">
      <c r="I646" s="1">
        <v>6</v>
      </c>
      <c r="J646" s="1">
        <v>14</v>
      </c>
      <c r="K646" s="12" t="s">
        <v>323</v>
      </c>
      <c r="L646" s="3">
        <f t="shared" si="33"/>
        <v>13540</v>
      </c>
      <c r="M646" s="3">
        <f t="shared" si="33"/>
        <v>13122</v>
      </c>
      <c r="Q646" s="2">
        <v>6</v>
      </c>
      <c r="R646" s="1" t="s">
        <v>5</v>
      </c>
      <c r="S646" s="3">
        <v>7685</v>
      </c>
      <c r="T646" s="3">
        <v>7668</v>
      </c>
      <c r="U646" s="3">
        <v>8520</v>
      </c>
      <c r="V646" s="3">
        <v>5380</v>
      </c>
      <c r="W646" s="3">
        <v>5913</v>
      </c>
      <c r="X646" s="3">
        <v>3295</v>
      </c>
      <c r="Y646" s="3">
        <v>1351</v>
      </c>
      <c r="Z646" s="3">
        <v>3202</v>
      </c>
      <c r="AA646" s="3">
        <v>5772</v>
      </c>
      <c r="AB646" s="3">
        <v>3707</v>
      </c>
      <c r="AC646" s="3">
        <v>10324</v>
      </c>
      <c r="AD646" s="3">
        <v>5120</v>
      </c>
      <c r="AE646" s="3">
        <v>6602</v>
      </c>
      <c r="AF646" s="3">
        <v>4459</v>
      </c>
      <c r="AG646" s="3">
        <v>1809</v>
      </c>
      <c r="AH646" s="3">
        <v>7194</v>
      </c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</row>
    <row r="647" spans="9:62" ht="14" customHeight="1" x14ac:dyDescent="0.2">
      <c r="I647" s="1">
        <v>7</v>
      </c>
      <c r="J647" s="1">
        <v>15</v>
      </c>
      <c r="K647" s="12" t="s">
        <v>324</v>
      </c>
      <c r="L647" s="3">
        <f t="shared" si="33"/>
        <v>9543</v>
      </c>
      <c r="M647" s="3">
        <f t="shared" si="33"/>
        <v>10076</v>
      </c>
      <c r="Q647" s="2">
        <v>7</v>
      </c>
      <c r="R647" s="1" t="s">
        <v>6</v>
      </c>
      <c r="S647" s="3">
        <v>13152</v>
      </c>
      <c r="T647" s="3">
        <v>8803</v>
      </c>
      <c r="U647" s="3">
        <v>13320</v>
      </c>
      <c r="V647" s="3">
        <v>8226</v>
      </c>
      <c r="W647" s="3">
        <v>6269</v>
      </c>
      <c r="X647" s="3">
        <v>4886</v>
      </c>
      <c r="Y647" s="3">
        <v>1753</v>
      </c>
      <c r="Z647" s="3">
        <v>7213</v>
      </c>
      <c r="AA647" s="3">
        <v>11303</v>
      </c>
      <c r="AB647" s="3">
        <v>6133</v>
      </c>
      <c r="AC647" s="3">
        <v>12799</v>
      </c>
      <c r="AD647" s="3">
        <v>8084</v>
      </c>
      <c r="AE647" s="3">
        <v>6646</v>
      </c>
      <c r="AF647" s="3">
        <v>5643</v>
      </c>
      <c r="AG647" s="3">
        <v>1931</v>
      </c>
      <c r="AH647" s="3">
        <v>10635</v>
      </c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</row>
    <row r="648" spans="9:62" ht="14" customHeight="1" x14ac:dyDescent="0.2">
      <c r="I648" s="1">
        <v>8</v>
      </c>
      <c r="J648" s="1">
        <v>16</v>
      </c>
      <c r="K648" s="12" t="s">
        <v>325</v>
      </c>
      <c r="L648" s="3">
        <f t="shared" si="33"/>
        <v>3206</v>
      </c>
      <c r="M648" s="3">
        <f t="shared" si="33"/>
        <v>5496</v>
      </c>
      <c r="Q648" s="2">
        <v>8</v>
      </c>
      <c r="R648" s="1" t="s">
        <v>7</v>
      </c>
      <c r="S648" s="3">
        <v>32847</v>
      </c>
      <c r="T648" s="3">
        <v>18963</v>
      </c>
      <c r="U648" s="3">
        <v>43242</v>
      </c>
      <c r="V648" s="3">
        <v>41638</v>
      </c>
      <c r="W648" s="3">
        <v>53941</v>
      </c>
      <c r="X648" s="3">
        <v>39626</v>
      </c>
      <c r="Y648" s="3">
        <v>18266</v>
      </c>
      <c r="Z648" s="3">
        <v>100160</v>
      </c>
      <c r="AA648" s="3">
        <v>35577</v>
      </c>
      <c r="AB648" s="3">
        <v>16841</v>
      </c>
      <c r="AC648" s="3">
        <v>38157</v>
      </c>
      <c r="AD648" s="3">
        <v>39418</v>
      </c>
      <c r="AE648" s="3">
        <v>40441</v>
      </c>
      <c r="AF648" s="3">
        <v>48492</v>
      </c>
      <c r="AG648" s="3">
        <v>26486</v>
      </c>
      <c r="AH648" s="3">
        <v>158052</v>
      </c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</row>
    <row r="649" spans="9:62" ht="14" customHeight="1" x14ac:dyDescent="0.2">
      <c r="I649" s="1">
        <v>9</v>
      </c>
      <c r="J649" s="1">
        <v>17</v>
      </c>
      <c r="K649" s="12" t="s">
        <v>326</v>
      </c>
      <c r="L649" s="3">
        <f t="shared" si="33"/>
        <v>2546</v>
      </c>
      <c r="M649" s="3">
        <f t="shared" si="33"/>
        <v>1971</v>
      </c>
      <c r="Q649" s="2">
        <v>9</v>
      </c>
      <c r="R649" s="1" t="s">
        <v>8</v>
      </c>
      <c r="S649" s="3">
        <v>15614</v>
      </c>
      <c r="T649" s="3">
        <v>11273</v>
      </c>
      <c r="U649" s="3">
        <v>19172</v>
      </c>
      <c r="V649" s="3">
        <v>13540</v>
      </c>
      <c r="W649" s="3">
        <v>9543</v>
      </c>
      <c r="X649" s="3">
        <v>3206</v>
      </c>
      <c r="Y649" s="3">
        <v>2546</v>
      </c>
      <c r="Z649" s="3">
        <v>5645</v>
      </c>
      <c r="AA649" s="3">
        <v>17666</v>
      </c>
      <c r="AB649" s="3">
        <v>9280</v>
      </c>
      <c r="AC649" s="3">
        <v>18362</v>
      </c>
      <c r="AD649" s="3">
        <v>13122</v>
      </c>
      <c r="AE649" s="3">
        <v>10076</v>
      </c>
      <c r="AF649" s="3">
        <v>5496</v>
      </c>
      <c r="AG649" s="3">
        <v>1971</v>
      </c>
      <c r="AH649" s="3">
        <v>11458</v>
      </c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</row>
    <row r="650" spans="9:62" x14ac:dyDescent="0.2">
      <c r="I650" s="1">
        <v>10</v>
      </c>
      <c r="J650" s="1">
        <v>18</v>
      </c>
      <c r="K650" s="1" t="s">
        <v>274</v>
      </c>
      <c r="L650" s="3">
        <f t="shared" si="33"/>
        <v>5645</v>
      </c>
      <c r="M650" s="3">
        <f t="shared" si="33"/>
        <v>11458</v>
      </c>
      <c r="Q650" s="2">
        <v>10</v>
      </c>
      <c r="R650" s="1" t="s">
        <v>9</v>
      </c>
      <c r="S650" s="3">
        <v>31305</v>
      </c>
      <c r="T650" s="3">
        <v>17191</v>
      </c>
      <c r="U650" s="3">
        <v>35051</v>
      </c>
      <c r="V650" s="3">
        <v>36434</v>
      </c>
      <c r="W650" s="3">
        <v>45848</v>
      </c>
      <c r="X650" s="3">
        <v>34702</v>
      </c>
      <c r="Y650" s="3">
        <v>13013</v>
      </c>
      <c r="Z650" s="3">
        <v>55616</v>
      </c>
      <c r="AA650" s="3">
        <v>33473</v>
      </c>
      <c r="AB650" s="3">
        <v>16741</v>
      </c>
      <c r="AC650" s="3">
        <v>35775</v>
      </c>
      <c r="AD650" s="3">
        <v>35594</v>
      </c>
      <c r="AE650" s="3">
        <v>45718</v>
      </c>
      <c r="AF650" s="3">
        <v>45851</v>
      </c>
      <c r="AG650" s="3">
        <v>22805</v>
      </c>
      <c r="AH650" s="3">
        <v>105585</v>
      </c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</row>
    <row r="651" spans="9:62" x14ac:dyDescent="0.2">
      <c r="Q651" s="2">
        <v>11</v>
      </c>
      <c r="R651" s="1" t="s">
        <v>10</v>
      </c>
      <c r="S651" s="3">
        <v>10382</v>
      </c>
      <c r="T651" s="3">
        <v>3992</v>
      </c>
      <c r="U651" s="3">
        <v>4740</v>
      </c>
      <c r="V651" s="3">
        <v>4021</v>
      </c>
      <c r="W651" s="3">
        <v>2060</v>
      </c>
      <c r="X651" s="3">
        <v>1350</v>
      </c>
      <c r="Y651" s="3">
        <v>456</v>
      </c>
      <c r="Z651" s="3">
        <v>1550</v>
      </c>
      <c r="AA651" s="3">
        <v>6396</v>
      </c>
      <c r="AB651" s="3">
        <v>2604</v>
      </c>
      <c r="AC651" s="3">
        <v>5686</v>
      </c>
      <c r="AD651" s="3">
        <v>5677</v>
      </c>
      <c r="AE651" s="3">
        <v>2257</v>
      </c>
      <c r="AF651" s="3">
        <v>524</v>
      </c>
      <c r="AG651" s="3">
        <v>408</v>
      </c>
      <c r="AH651" s="3">
        <v>670</v>
      </c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</row>
    <row r="652" spans="9:62" x14ac:dyDescent="0.2">
      <c r="Q652" s="2">
        <v>12</v>
      </c>
      <c r="R652" s="1" t="s">
        <v>11</v>
      </c>
      <c r="S652" s="3">
        <v>8848</v>
      </c>
      <c r="T652" s="3">
        <v>8427</v>
      </c>
      <c r="U652" s="3">
        <v>12399</v>
      </c>
      <c r="V652" s="3">
        <v>5898</v>
      </c>
      <c r="W652" s="3">
        <v>3549</v>
      </c>
      <c r="X652" s="3">
        <v>3175</v>
      </c>
      <c r="Y652" s="3">
        <v>701</v>
      </c>
      <c r="Z652" s="3">
        <v>1642</v>
      </c>
      <c r="AA652" s="3">
        <v>8684</v>
      </c>
      <c r="AB652" s="3">
        <v>4408</v>
      </c>
      <c r="AC652" s="3">
        <v>9530</v>
      </c>
      <c r="AD652" s="3">
        <v>6407</v>
      </c>
      <c r="AE652" s="3">
        <v>5149</v>
      </c>
      <c r="AF652" s="3">
        <v>1199</v>
      </c>
      <c r="AG652" s="3">
        <v>1406</v>
      </c>
      <c r="AH652" s="3">
        <v>2566</v>
      </c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</row>
    <row r="653" spans="9:62" x14ac:dyDescent="0.2">
      <c r="Q653" s="2">
        <v>13</v>
      </c>
      <c r="R653" s="1" t="s">
        <v>12</v>
      </c>
      <c r="S653" s="3">
        <v>31844</v>
      </c>
      <c r="T653" s="3">
        <v>21043</v>
      </c>
      <c r="U653" s="3">
        <v>40378</v>
      </c>
      <c r="V653" s="3">
        <v>30100</v>
      </c>
      <c r="W653" s="3">
        <v>38696</v>
      </c>
      <c r="X653" s="3">
        <v>29176</v>
      </c>
      <c r="Y653" s="3">
        <v>14490</v>
      </c>
      <c r="Z653" s="3">
        <v>59866</v>
      </c>
      <c r="AA653" s="3">
        <v>28193</v>
      </c>
      <c r="AB653" s="3">
        <v>16350</v>
      </c>
      <c r="AC653" s="3">
        <v>35320</v>
      </c>
      <c r="AD653" s="3">
        <v>32684</v>
      </c>
      <c r="AE653" s="3">
        <v>40145</v>
      </c>
      <c r="AF653" s="3">
        <v>37561</v>
      </c>
      <c r="AG653" s="3">
        <v>21609</v>
      </c>
      <c r="AH653" s="3">
        <v>150740</v>
      </c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</row>
    <row r="654" spans="9:62" x14ac:dyDescent="0.2">
      <c r="Q654" s="2">
        <v>14</v>
      </c>
      <c r="R654" s="1" t="s">
        <v>13</v>
      </c>
      <c r="S654" s="3">
        <v>20900</v>
      </c>
      <c r="T654" s="3">
        <v>8715</v>
      </c>
      <c r="U654" s="3">
        <v>20295</v>
      </c>
      <c r="V654" s="3">
        <v>16554</v>
      </c>
      <c r="W654" s="3">
        <v>21025</v>
      </c>
      <c r="X654" s="3">
        <v>15276</v>
      </c>
      <c r="Y654" s="3">
        <v>6245</v>
      </c>
      <c r="Z654" s="3">
        <v>19862</v>
      </c>
      <c r="AA654" s="3">
        <v>18566</v>
      </c>
      <c r="AB654" s="3">
        <v>9212</v>
      </c>
      <c r="AC654" s="3">
        <v>18622</v>
      </c>
      <c r="AD654" s="3">
        <v>20200</v>
      </c>
      <c r="AE654" s="3">
        <v>27317</v>
      </c>
      <c r="AF654" s="3">
        <v>24371</v>
      </c>
      <c r="AG654" s="3">
        <v>13807</v>
      </c>
      <c r="AH654" s="3">
        <v>63890</v>
      </c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</row>
    <row r="655" spans="9:62" x14ac:dyDescent="0.2">
      <c r="Q655" s="2">
        <v>15</v>
      </c>
      <c r="R655" s="1" t="s">
        <v>14</v>
      </c>
      <c r="S655" s="3">
        <v>11397</v>
      </c>
      <c r="T655" s="3">
        <v>7248</v>
      </c>
      <c r="U655" s="3">
        <v>12629</v>
      </c>
      <c r="V655" s="3">
        <v>6139</v>
      </c>
      <c r="W655" s="3">
        <v>4842</v>
      </c>
      <c r="X655" s="3">
        <v>1906</v>
      </c>
      <c r="Y655" s="3">
        <v>1231</v>
      </c>
      <c r="Z655" s="3">
        <v>3868</v>
      </c>
      <c r="AA655" s="3">
        <v>11770</v>
      </c>
      <c r="AB655" s="3">
        <v>5798</v>
      </c>
      <c r="AC655" s="3">
        <v>11459</v>
      </c>
      <c r="AD655" s="3">
        <v>6654</v>
      </c>
      <c r="AE655" s="3">
        <v>6772</v>
      </c>
      <c r="AF655" s="3">
        <v>2897</v>
      </c>
      <c r="AG655" s="3">
        <v>1073</v>
      </c>
      <c r="AH655" s="3">
        <v>4444</v>
      </c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</row>
    <row r="656" spans="9:62" x14ac:dyDescent="0.2">
      <c r="Q656" s="2">
        <v>16</v>
      </c>
      <c r="R656" s="1" t="s">
        <v>15</v>
      </c>
      <c r="S656" s="3">
        <v>11612</v>
      </c>
      <c r="T656" s="3">
        <v>5596</v>
      </c>
      <c r="U656" s="3">
        <v>11349</v>
      </c>
      <c r="V656" s="3">
        <v>9873</v>
      </c>
      <c r="W656" s="3">
        <v>11798</v>
      </c>
      <c r="X656" s="3">
        <v>7320</v>
      </c>
      <c r="Y656" s="3">
        <v>2792</v>
      </c>
      <c r="Z656" s="3">
        <v>7799</v>
      </c>
      <c r="AA656" s="3">
        <v>13675</v>
      </c>
      <c r="AB656" s="3">
        <v>7459</v>
      </c>
      <c r="AC656" s="3">
        <v>11813</v>
      </c>
      <c r="AD656" s="3">
        <v>9765</v>
      </c>
      <c r="AE656" s="3">
        <v>13956</v>
      </c>
      <c r="AF656" s="3">
        <v>10686</v>
      </c>
      <c r="AG656" s="3">
        <v>5472</v>
      </c>
      <c r="AH656" s="3">
        <v>16204</v>
      </c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</row>
    <row r="657" spans="17:62" x14ac:dyDescent="0.2">
      <c r="Q657" s="2">
        <v>17</v>
      </c>
      <c r="R657" s="1" t="s">
        <v>16</v>
      </c>
      <c r="S657" s="3">
        <v>4723</v>
      </c>
      <c r="T657" s="3">
        <v>2473</v>
      </c>
      <c r="U657" s="3">
        <v>4566</v>
      </c>
      <c r="V657" s="3">
        <v>2202</v>
      </c>
      <c r="W657" s="3">
        <v>1238</v>
      </c>
      <c r="X657" s="3">
        <v>409</v>
      </c>
      <c r="Y657" s="3">
        <v>155</v>
      </c>
      <c r="Z657" s="3">
        <v>632</v>
      </c>
      <c r="AA657" s="3">
        <v>5034</v>
      </c>
      <c r="AB657" s="3">
        <v>2147</v>
      </c>
      <c r="AC657" s="3">
        <v>3342</v>
      </c>
      <c r="AD657" s="3">
        <v>2672</v>
      </c>
      <c r="AE657" s="3">
        <v>2456</v>
      </c>
      <c r="AF657" s="3">
        <v>291</v>
      </c>
      <c r="AG657" s="3">
        <v>214</v>
      </c>
      <c r="AH657" s="3">
        <v>863</v>
      </c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</row>
    <row r="658" spans="17:62" x14ac:dyDescent="0.2">
      <c r="Q658" s="2">
        <v>18</v>
      </c>
      <c r="R658" s="1" t="s">
        <v>17</v>
      </c>
      <c r="S658" s="3">
        <v>12031</v>
      </c>
      <c r="T658" s="3">
        <v>5740</v>
      </c>
      <c r="U658" s="3">
        <v>8500</v>
      </c>
      <c r="V658" s="3">
        <v>7965</v>
      </c>
      <c r="W658" s="3">
        <v>9156</v>
      </c>
      <c r="X658" s="3">
        <v>4461</v>
      </c>
      <c r="Y658" s="3">
        <v>1815</v>
      </c>
      <c r="Z658" s="3">
        <v>5696</v>
      </c>
      <c r="AA658" s="3">
        <v>8704</v>
      </c>
      <c r="AB658" s="3">
        <v>4576</v>
      </c>
      <c r="AC658" s="3">
        <v>10948</v>
      </c>
      <c r="AD658" s="3">
        <v>8060</v>
      </c>
      <c r="AE658" s="3">
        <v>10412</v>
      </c>
      <c r="AF658" s="3">
        <v>6874</v>
      </c>
      <c r="AG658" s="3">
        <v>3407</v>
      </c>
      <c r="AH658" s="3">
        <v>14123</v>
      </c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</row>
    <row r="659" spans="17:62" x14ac:dyDescent="0.2">
      <c r="Q659" s="2">
        <v>19</v>
      </c>
      <c r="R659" s="1" t="s">
        <v>18</v>
      </c>
      <c r="S659" s="3">
        <v>13485</v>
      </c>
      <c r="T659" s="3">
        <v>7057</v>
      </c>
      <c r="U659" s="3">
        <v>15033</v>
      </c>
      <c r="V659" s="3">
        <v>13398</v>
      </c>
      <c r="W659" s="3">
        <v>9635</v>
      </c>
      <c r="X659" s="3">
        <v>6326</v>
      </c>
      <c r="Y659" s="3">
        <v>2691</v>
      </c>
      <c r="Z659" s="3">
        <v>9884</v>
      </c>
      <c r="AA659" s="3">
        <v>11954</v>
      </c>
      <c r="AB659" s="3">
        <v>7852</v>
      </c>
      <c r="AC659" s="3">
        <v>15835</v>
      </c>
      <c r="AD659" s="3">
        <v>12801</v>
      </c>
      <c r="AE659" s="3">
        <v>12087</v>
      </c>
      <c r="AF659" s="3">
        <v>10656</v>
      </c>
      <c r="AG659" s="3">
        <v>4122</v>
      </c>
      <c r="AH659" s="3">
        <v>19267</v>
      </c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</row>
    <row r="660" spans="17:62" x14ac:dyDescent="0.2">
      <c r="Q660" s="2">
        <v>20</v>
      </c>
      <c r="R660" s="1" t="s">
        <v>19</v>
      </c>
      <c r="S660" s="3">
        <v>9178</v>
      </c>
      <c r="T660" s="3">
        <v>4163</v>
      </c>
      <c r="U660" s="3">
        <v>8184</v>
      </c>
      <c r="V660" s="3">
        <v>4050</v>
      </c>
      <c r="W660" s="3">
        <v>3789</v>
      </c>
      <c r="X660" s="3">
        <v>1799</v>
      </c>
      <c r="Y660" s="3">
        <v>535</v>
      </c>
      <c r="Z660" s="3">
        <v>1641</v>
      </c>
      <c r="AA660" s="3">
        <v>8357</v>
      </c>
      <c r="AB660" s="3">
        <v>3380</v>
      </c>
      <c r="AC660" s="3">
        <v>6679</v>
      </c>
      <c r="AD660" s="3">
        <v>5045</v>
      </c>
      <c r="AE660" s="3">
        <v>2110</v>
      </c>
      <c r="AF660" s="3">
        <v>1692</v>
      </c>
      <c r="AG660" s="3">
        <v>392</v>
      </c>
      <c r="AH660" s="3">
        <v>2399</v>
      </c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</row>
    <row r="661" spans="17:62" x14ac:dyDescent="0.2">
      <c r="Q661" s="2">
        <v>21</v>
      </c>
      <c r="R661" s="1" t="s">
        <v>154</v>
      </c>
      <c r="S661" s="3">
        <v>14840</v>
      </c>
      <c r="T661" s="3">
        <v>7800</v>
      </c>
      <c r="U661" s="3">
        <v>5186</v>
      </c>
      <c r="V661" s="3">
        <v>2411</v>
      </c>
      <c r="W661" s="3">
        <v>1359</v>
      </c>
      <c r="X661" s="3">
        <v>188</v>
      </c>
      <c r="Y661" s="3">
        <v>87</v>
      </c>
      <c r="Z661" s="3">
        <v>180</v>
      </c>
      <c r="AA661" s="3">
        <v>6677</v>
      </c>
      <c r="AB661" s="3">
        <v>3047</v>
      </c>
      <c r="AC661" s="3">
        <v>2709</v>
      </c>
      <c r="AD661" s="3">
        <v>1268</v>
      </c>
      <c r="AE661" s="3">
        <v>705</v>
      </c>
      <c r="AF661" s="3">
        <v>738</v>
      </c>
      <c r="AG661" s="3">
        <v>286</v>
      </c>
      <c r="AH661" s="3">
        <v>569</v>
      </c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</row>
    <row r="662" spans="17:62" x14ac:dyDescent="0.2">
      <c r="Q662" s="2">
        <v>22</v>
      </c>
      <c r="R662" s="1" t="s">
        <v>21</v>
      </c>
      <c r="S662" s="3">
        <v>3241</v>
      </c>
      <c r="T662" s="3">
        <v>2556</v>
      </c>
      <c r="U662" s="3">
        <v>2809</v>
      </c>
      <c r="V662" s="3">
        <v>1117</v>
      </c>
      <c r="W662" s="3">
        <v>1615</v>
      </c>
      <c r="X662" s="3">
        <v>745</v>
      </c>
      <c r="Y662" s="3">
        <v>435</v>
      </c>
      <c r="Z662" s="3">
        <v>1740</v>
      </c>
      <c r="AA662" s="3">
        <v>2923</v>
      </c>
      <c r="AB662" s="3">
        <v>1134</v>
      </c>
      <c r="AC662" s="3">
        <v>3795</v>
      </c>
      <c r="AD662" s="3">
        <v>1976</v>
      </c>
      <c r="AE662" s="3">
        <v>1924</v>
      </c>
      <c r="AF662" s="3">
        <v>963</v>
      </c>
      <c r="AG662" s="3">
        <v>430</v>
      </c>
      <c r="AH662" s="3">
        <v>2425</v>
      </c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</row>
    <row r="663" spans="17:62" x14ac:dyDescent="0.2">
      <c r="Q663" s="2">
        <v>23</v>
      </c>
      <c r="R663" s="1" t="s">
        <v>22</v>
      </c>
      <c r="S663" s="3">
        <v>6422</v>
      </c>
      <c r="T663" s="3">
        <v>4856</v>
      </c>
      <c r="U663" s="3">
        <v>8162</v>
      </c>
      <c r="V663" s="3">
        <v>5931</v>
      </c>
      <c r="W663" s="3">
        <v>2562</v>
      </c>
      <c r="X663" s="3">
        <v>1196</v>
      </c>
      <c r="Y663" s="3">
        <v>78</v>
      </c>
      <c r="Z663" s="3">
        <v>823</v>
      </c>
      <c r="AA663" s="3">
        <v>8074</v>
      </c>
      <c r="AB663" s="3">
        <v>4453</v>
      </c>
      <c r="AC663" s="3">
        <v>9325</v>
      </c>
      <c r="AD663" s="3">
        <v>5626</v>
      </c>
      <c r="AE663" s="3">
        <v>2571</v>
      </c>
      <c r="AF663" s="3">
        <v>1764</v>
      </c>
      <c r="AG663" s="3">
        <v>64</v>
      </c>
      <c r="AH663" s="3">
        <v>1243</v>
      </c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</row>
    <row r="664" spans="17:62" x14ac:dyDescent="0.2">
      <c r="Q664" s="2">
        <v>24</v>
      </c>
      <c r="R664" s="1" t="s">
        <v>23</v>
      </c>
      <c r="S664" s="3">
        <v>11339</v>
      </c>
      <c r="T664" s="3">
        <v>5118</v>
      </c>
      <c r="U664" s="3">
        <v>12317</v>
      </c>
      <c r="V664" s="3">
        <v>7940</v>
      </c>
      <c r="W664" s="3">
        <v>8386</v>
      </c>
      <c r="X664" s="3">
        <v>5339</v>
      </c>
      <c r="Y664" s="3">
        <v>1728</v>
      </c>
      <c r="Z664" s="3">
        <v>5720</v>
      </c>
      <c r="AA664" s="3">
        <v>11559</v>
      </c>
      <c r="AB664" s="3">
        <v>7453</v>
      </c>
      <c r="AC664" s="3">
        <v>13485</v>
      </c>
      <c r="AD664" s="3">
        <v>10449</v>
      </c>
      <c r="AE664" s="3">
        <v>12371</v>
      </c>
      <c r="AF664" s="3">
        <v>8296</v>
      </c>
      <c r="AG664" s="3">
        <v>3310</v>
      </c>
      <c r="AH664" s="3">
        <v>10636</v>
      </c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</row>
    <row r="665" spans="17:62" x14ac:dyDescent="0.2">
      <c r="Q665" s="2">
        <v>25</v>
      </c>
      <c r="R665" s="1" t="s">
        <v>24</v>
      </c>
      <c r="S665" s="3">
        <v>11280</v>
      </c>
      <c r="T665" s="3">
        <v>4738</v>
      </c>
      <c r="U665" s="3">
        <v>8911</v>
      </c>
      <c r="V665" s="3">
        <v>5900</v>
      </c>
      <c r="W665" s="3">
        <v>4708</v>
      </c>
      <c r="X665" s="3">
        <v>2480</v>
      </c>
      <c r="Y665" s="3">
        <v>686</v>
      </c>
      <c r="Z665" s="3">
        <v>1610</v>
      </c>
      <c r="AA665" s="3">
        <v>7697</v>
      </c>
      <c r="AB665" s="3">
        <v>2571</v>
      </c>
      <c r="AC665" s="3">
        <v>4786</v>
      </c>
      <c r="AD665" s="3">
        <v>4015</v>
      </c>
      <c r="AE665" s="3">
        <v>3174</v>
      </c>
      <c r="AF665" s="3">
        <v>1317</v>
      </c>
      <c r="AG665" s="3">
        <v>456</v>
      </c>
      <c r="AH665" s="3">
        <v>1546</v>
      </c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</row>
    <row r="666" spans="17:62" x14ac:dyDescent="0.2">
      <c r="Q666" s="2">
        <v>26</v>
      </c>
      <c r="R666" s="1" t="s">
        <v>25</v>
      </c>
      <c r="S666" s="3">
        <v>6099</v>
      </c>
      <c r="T666" s="3">
        <v>4230</v>
      </c>
      <c r="U666" s="3">
        <v>5895</v>
      </c>
      <c r="V666" s="3">
        <v>1457</v>
      </c>
      <c r="W666" s="3">
        <v>1042</v>
      </c>
      <c r="X666" s="3">
        <v>237</v>
      </c>
      <c r="Y666" s="3">
        <v>75</v>
      </c>
      <c r="Z666" s="3">
        <v>279</v>
      </c>
      <c r="AA666" s="3">
        <v>4063</v>
      </c>
      <c r="AB666" s="3">
        <v>3203</v>
      </c>
      <c r="AC666" s="3">
        <v>7903</v>
      </c>
      <c r="AD666" s="3">
        <v>1949</v>
      </c>
      <c r="AE666" s="3">
        <v>1621</v>
      </c>
      <c r="AF666" s="3">
        <v>786</v>
      </c>
      <c r="AG666" s="3">
        <v>59</v>
      </c>
      <c r="AH666" s="3">
        <v>317</v>
      </c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</row>
    <row r="667" spans="17:62" x14ac:dyDescent="0.2">
      <c r="Q667" s="2">
        <v>27</v>
      </c>
      <c r="R667" s="1" t="s">
        <v>26</v>
      </c>
      <c r="S667" s="3">
        <v>8558</v>
      </c>
      <c r="T667" s="3">
        <v>4990</v>
      </c>
      <c r="U667" s="3">
        <v>11458</v>
      </c>
      <c r="V667" s="3">
        <v>10107</v>
      </c>
      <c r="W667" s="3">
        <v>11061</v>
      </c>
      <c r="X667" s="3">
        <v>4748</v>
      </c>
      <c r="Y667" s="3">
        <v>1988</v>
      </c>
      <c r="Z667" s="3">
        <v>3490</v>
      </c>
      <c r="AA667" s="3">
        <v>8437</v>
      </c>
      <c r="AB667" s="3">
        <v>4785</v>
      </c>
      <c r="AC667" s="3">
        <v>9587</v>
      </c>
      <c r="AD667" s="3">
        <v>9776</v>
      </c>
      <c r="AE667" s="3">
        <v>9766</v>
      </c>
      <c r="AF667" s="3">
        <v>7525</v>
      </c>
      <c r="AG667" s="3">
        <v>1993</v>
      </c>
      <c r="AH667" s="3">
        <v>10580</v>
      </c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</row>
    <row r="668" spans="17:62" x14ac:dyDescent="0.2">
      <c r="Q668" s="2">
        <v>28</v>
      </c>
      <c r="R668" s="1" t="s">
        <v>27</v>
      </c>
      <c r="S668" s="3">
        <v>4012</v>
      </c>
      <c r="T668" s="3">
        <v>2069</v>
      </c>
      <c r="U668" s="3">
        <v>2976</v>
      </c>
      <c r="V668" s="3">
        <v>1404</v>
      </c>
      <c r="W668" s="3">
        <v>2031</v>
      </c>
      <c r="X668" s="3">
        <v>1761</v>
      </c>
      <c r="Y668" s="3">
        <v>1603</v>
      </c>
      <c r="Z668" s="3">
        <v>2073</v>
      </c>
      <c r="AA668" s="3">
        <v>2318</v>
      </c>
      <c r="AB668" s="3">
        <v>1706</v>
      </c>
      <c r="AC668" s="3">
        <v>2716</v>
      </c>
      <c r="AD668" s="3">
        <v>1630</v>
      </c>
      <c r="AE668" s="3">
        <v>2420</v>
      </c>
      <c r="AF668" s="3">
        <v>3309</v>
      </c>
      <c r="AG668" s="3">
        <v>1913</v>
      </c>
      <c r="AH668" s="3">
        <v>3563</v>
      </c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</row>
    <row r="669" spans="17:62" x14ac:dyDescent="0.2">
      <c r="Q669" s="2">
        <v>29</v>
      </c>
      <c r="R669" s="1" t="s">
        <v>28</v>
      </c>
      <c r="S669" s="3">
        <v>5483</v>
      </c>
      <c r="T669" s="3">
        <v>2830</v>
      </c>
      <c r="U669" s="3">
        <v>7855</v>
      </c>
      <c r="V669" s="3">
        <v>2329</v>
      </c>
      <c r="W669" s="3">
        <v>3048</v>
      </c>
      <c r="X669" s="3">
        <v>1715</v>
      </c>
      <c r="Y669" s="3">
        <v>746</v>
      </c>
      <c r="Z669" s="3">
        <v>2849</v>
      </c>
      <c r="AA669" s="3">
        <v>5532</v>
      </c>
      <c r="AB669" s="3">
        <v>2715</v>
      </c>
      <c r="AC669" s="3">
        <v>4291</v>
      </c>
      <c r="AD669" s="3">
        <v>3439</v>
      </c>
      <c r="AE669" s="3">
        <v>4412</v>
      </c>
      <c r="AF669" s="3">
        <v>4819</v>
      </c>
      <c r="AG669" s="3">
        <v>2484</v>
      </c>
      <c r="AH669" s="3">
        <v>17654</v>
      </c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</row>
    <row r="670" spans="17:62" x14ac:dyDescent="0.2">
      <c r="Q670" s="2">
        <v>30</v>
      </c>
      <c r="R670" s="1" t="s">
        <v>29</v>
      </c>
      <c r="S670" s="3">
        <v>6567</v>
      </c>
      <c r="T670" s="3">
        <v>2663</v>
      </c>
      <c r="U670" s="3">
        <v>5474</v>
      </c>
      <c r="V670" s="3">
        <v>3828</v>
      </c>
      <c r="W670" s="3">
        <v>3569</v>
      </c>
      <c r="X670" s="3">
        <v>1386</v>
      </c>
      <c r="Y670" s="3">
        <v>782</v>
      </c>
      <c r="Z670" s="3">
        <v>2188</v>
      </c>
      <c r="AA670" s="3">
        <v>5093</v>
      </c>
      <c r="AB670" s="3">
        <v>2859</v>
      </c>
      <c r="AC670" s="3">
        <v>3154</v>
      </c>
      <c r="AD670" s="3">
        <v>2725</v>
      </c>
      <c r="AE670" s="3">
        <v>1958</v>
      </c>
      <c r="AF670" s="3">
        <v>1083</v>
      </c>
      <c r="AG670" s="3">
        <v>699</v>
      </c>
      <c r="AH670" s="3">
        <v>1106</v>
      </c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</row>
    <row r="671" spans="17:62" x14ac:dyDescent="0.2">
      <c r="Q671" s="2">
        <v>31</v>
      </c>
      <c r="R671" s="1" t="s">
        <v>30</v>
      </c>
      <c r="S671" s="3">
        <v>2474</v>
      </c>
      <c r="T671" s="3">
        <v>2254</v>
      </c>
      <c r="U671" s="3">
        <v>2825</v>
      </c>
      <c r="V671" s="3">
        <v>1769</v>
      </c>
      <c r="W671" s="3">
        <v>1025</v>
      </c>
      <c r="X671" s="3">
        <v>775</v>
      </c>
      <c r="Y671" s="3">
        <v>195</v>
      </c>
      <c r="Z671" s="3">
        <v>937</v>
      </c>
      <c r="AA671" s="3">
        <v>1675</v>
      </c>
      <c r="AB671" s="3">
        <v>727</v>
      </c>
      <c r="AC671" s="3">
        <v>1230</v>
      </c>
      <c r="AD671" s="3">
        <v>1391</v>
      </c>
      <c r="AE671" s="3">
        <v>580</v>
      </c>
      <c r="AF671" s="3">
        <v>627</v>
      </c>
      <c r="AG671" s="3">
        <v>259</v>
      </c>
      <c r="AH671" s="3">
        <v>743</v>
      </c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</row>
    <row r="672" spans="17:62" x14ac:dyDescent="0.2">
      <c r="Q672" s="2">
        <v>32</v>
      </c>
      <c r="R672" s="1" t="s">
        <v>31</v>
      </c>
      <c r="S672" s="3">
        <v>3943</v>
      </c>
      <c r="T672" s="3">
        <v>2856</v>
      </c>
      <c r="U672" s="3">
        <v>5123</v>
      </c>
      <c r="V672" s="3">
        <v>1143</v>
      </c>
      <c r="W672" s="3">
        <v>594</v>
      </c>
      <c r="X672" s="3">
        <v>330</v>
      </c>
      <c r="Y672" s="3">
        <v>119</v>
      </c>
      <c r="Z672" s="3">
        <v>481</v>
      </c>
      <c r="AA672" s="3">
        <v>2308</v>
      </c>
      <c r="AB672" s="3">
        <v>2226</v>
      </c>
      <c r="AC672" s="3">
        <v>6913</v>
      </c>
      <c r="AD672" s="3">
        <v>2629</v>
      </c>
      <c r="AE672" s="3">
        <v>1291</v>
      </c>
      <c r="AF672" s="3">
        <v>270</v>
      </c>
      <c r="AG672" s="3">
        <v>240</v>
      </c>
      <c r="AH672" s="3">
        <v>1139</v>
      </c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</row>
    <row r="673" spans="17:62" x14ac:dyDescent="0.2">
      <c r="Q673" s="2">
        <v>33</v>
      </c>
      <c r="R673" s="1" t="s">
        <v>32</v>
      </c>
      <c r="S673" s="3">
        <v>1852</v>
      </c>
      <c r="T673" s="3">
        <v>975</v>
      </c>
      <c r="U673" s="3">
        <v>1424</v>
      </c>
      <c r="V673" s="3">
        <v>881</v>
      </c>
      <c r="W673" s="3">
        <v>295</v>
      </c>
      <c r="X673" s="3">
        <v>283</v>
      </c>
      <c r="Y673" s="3">
        <v>242</v>
      </c>
      <c r="Z673" s="3">
        <v>126</v>
      </c>
      <c r="AA673" s="3">
        <v>1863</v>
      </c>
      <c r="AB673" s="3">
        <v>1374</v>
      </c>
      <c r="AC673" s="3">
        <v>3008</v>
      </c>
      <c r="AD673" s="3">
        <v>500</v>
      </c>
      <c r="AE673" s="3">
        <v>1579</v>
      </c>
      <c r="AF673" s="3">
        <v>180</v>
      </c>
      <c r="AG673" s="3">
        <v>92</v>
      </c>
      <c r="AH673" s="3">
        <v>423</v>
      </c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</row>
    <row r="674" spans="17:62" x14ac:dyDescent="0.2">
      <c r="Q674" s="2">
        <v>34</v>
      </c>
      <c r="R674" s="1" t="s">
        <v>33</v>
      </c>
      <c r="S674" s="3">
        <v>3343</v>
      </c>
      <c r="T674" s="3">
        <v>1998</v>
      </c>
      <c r="U674" s="3">
        <v>1419</v>
      </c>
      <c r="V674" s="3">
        <v>706</v>
      </c>
      <c r="W674" s="3">
        <v>736</v>
      </c>
      <c r="X674" s="3">
        <v>125</v>
      </c>
      <c r="Y674" s="3">
        <v>122</v>
      </c>
      <c r="Z674" s="3">
        <v>273</v>
      </c>
      <c r="AA674" s="3">
        <v>3463</v>
      </c>
      <c r="AB674" s="3">
        <v>2368</v>
      </c>
      <c r="AC674" s="3">
        <v>2825</v>
      </c>
      <c r="AD674" s="3">
        <v>1770</v>
      </c>
      <c r="AE674" s="3">
        <v>528</v>
      </c>
      <c r="AF674" s="3">
        <v>822</v>
      </c>
      <c r="AG674" s="3">
        <v>384</v>
      </c>
      <c r="AH674" s="3">
        <v>559</v>
      </c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</row>
    <row r="675" spans="17:62" x14ac:dyDescent="0.2">
      <c r="Q675" s="2">
        <v>35</v>
      </c>
      <c r="R675" s="1" t="s">
        <v>34</v>
      </c>
      <c r="S675" s="3">
        <v>7460</v>
      </c>
      <c r="T675" s="3">
        <v>4276</v>
      </c>
      <c r="U675" s="3">
        <v>5305</v>
      </c>
      <c r="V675" s="3">
        <v>3234</v>
      </c>
      <c r="W675" s="3">
        <v>3259</v>
      </c>
      <c r="X675" s="3">
        <v>974</v>
      </c>
      <c r="Y675" s="3">
        <v>578</v>
      </c>
      <c r="Z675" s="3">
        <v>1233</v>
      </c>
      <c r="AA675" s="3">
        <v>6653</v>
      </c>
      <c r="AB675" s="3">
        <v>3818</v>
      </c>
      <c r="AC675" s="3">
        <v>5018</v>
      </c>
      <c r="AD675" s="3">
        <v>3657</v>
      </c>
      <c r="AE675" s="3">
        <v>2518</v>
      </c>
      <c r="AF675" s="3">
        <v>1030</v>
      </c>
      <c r="AG675" s="3">
        <v>579</v>
      </c>
      <c r="AH675" s="3">
        <v>1187</v>
      </c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</row>
    <row r="676" spans="17:62" x14ac:dyDescent="0.2">
      <c r="Q676" s="2">
        <v>36</v>
      </c>
      <c r="R676" s="1" t="s">
        <v>35</v>
      </c>
      <c r="S676" s="3">
        <v>3800</v>
      </c>
      <c r="T676" s="3">
        <v>1949</v>
      </c>
      <c r="U676" s="3">
        <v>2249</v>
      </c>
      <c r="V676" s="3">
        <v>1680</v>
      </c>
      <c r="W676" s="3">
        <v>847</v>
      </c>
      <c r="X676" s="3">
        <v>805</v>
      </c>
      <c r="Y676" s="3">
        <v>355</v>
      </c>
      <c r="Z676" s="3">
        <v>491</v>
      </c>
      <c r="AA676" s="3">
        <v>3366</v>
      </c>
      <c r="AB676" s="3">
        <v>1597</v>
      </c>
      <c r="AC676" s="3">
        <v>3857</v>
      </c>
      <c r="AD676" s="3">
        <v>2161</v>
      </c>
      <c r="AE676" s="3">
        <v>2340</v>
      </c>
      <c r="AF676" s="3">
        <v>1008</v>
      </c>
      <c r="AG676" s="3">
        <v>209</v>
      </c>
      <c r="AH676" s="3">
        <v>509</v>
      </c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</row>
    <row r="677" spans="17:62" x14ac:dyDescent="0.2">
      <c r="Q677" s="2">
        <v>37</v>
      </c>
      <c r="R677" s="1" t="s">
        <v>36</v>
      </c>
      <c r="S677" s="3">
        <v>7402</v>
      </c>
      <c r="T677" s="3">
        <v>4060</v>
      </c>
      <c r="U677" s="3">
        <v>3412</v>
      </c>
      <c r="V677" s="3">
        <v>3188</v>
      </c>
      <c r="W677" s="3">
        <v>2535</v>
      </c>
      <c r="X677" s="3">
        <v>591</v>
      </c>
      <c r="Y677" s="3">
        <v>405</v>
      </c>
      <c r="Z677" s="3">
        <v>563</v>
      </c>
      <c r="AA677" s="3">
        <v>3243</v>
      </c>
      <c r="AB677" s="3">
        <v>2497</v>
      </c>
      <c r="AC677" s="3">
        <v>3411</v>
      </c>
      <c r="AD677" s="3">
        <v>3129</v>
      </c>
      <c r="AE677" s="3">
        <v>2930</v>
      </c>
      <c r="AF677" s="3">
        <v>1412</v>
      </c>
      <c r="AG677" s="3">
        <v>527</v>
      </c>
      <c r="AH677" s="3">
        <v>2469</v>
      </c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</row>
    <row r="678" spans="17:62" x14ac:dyDescent="0.2">
      <c r="Q678" s="2">
        <v>38</v>
      </c>
      <c r="R678" s="1" t="s">
        <v>37</v>
      </c>
      <c r="S678" s="3">
        <v>3040</v>
      </c>
      <c r="T678" s="3">
        <v>1199</v>
      </c>
      <c r="U678" s="3">
        <v>2409</v>
      </c>
      <c r="V678" s="3">
        <v>1867</v>
      </c>
      <c r="W678" s="3">
        <v>1347</v>
      </c>
      <c r="X678" s="3">
        <v>1238</v>
      </c>
      <c r="Y678" s="3">
        <v>282</v>
      </c>
      <c r="Z678" s="3">
        <v>1181</v>
      </c>
      <c r="AA678" s="3">
        <v>3737</v>
      </c>
      <c r="AB678" s="3">
        <v>1546</v>
      </c>
      <c r="AC678" s="3">
        <v>2748</v>
      </c>
      <c r="AD678" s="3">
        <v>2232</v>
      </c>
      <c r="AE678" s="3">
        <v>794</v>
      </c>
      <c r="AF678" s="3">
        <v>1113</v>
      </c>
      <c r="AG678" s="3">
        <v>627</v>
      </c>
      <c r="AH678" s="3">
        <v>3797</v>
      </c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</row>
    <row r="679" spans="17:62" x14ac:dyDescent="0.2">
      <c r="Q679" s="2">
        <v>39</v>
      </c>
      <c r="R679" s="1" t="s">
        <v>38</v>
      </c>
      <c r="S679" s="3">
        <v>3300</v>
      </c>
      <c r="T679" s="3">
        <v>1424</v>
      </c>
      <c r="U679" s="3">
        <v>3363</v>
      </c>
      <c r="V679" s="3">
        <v>1546</v>
      </c>
      <c r="W679" s="3">
        <v>2213</v>
      </c>
      <c r="X679" s="3">
        <v>1587</v>
      </c>
      <c r="Y679" s="3">
        <v>378</v>
      </c>
      <c r="Z679" s="3">
        <v>2639</v>
      </c>
      <c r="AA679" s="3">
        <v>2321</v>
      </c>
      <c r="AB679" s="3">
        <v>1379</v>
      </c>
      <c r="AC679" s="3">
        <v>2251</v>
      </c>
      <c r="AD679" s="3">
        <v>1084</v>
      </c>
      <c r="AE679" s="3">
        <v>1382</v>
      </c>
      <c r="AF679" s="3">
        <v>1004</v>
      </c>
      <c r="AG679" s="3">
        <v>1308</v>
      </c>
      <c r="AH679" s="3">
        <v>3099</v>
      </c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</row>
    <row r="680" spans="17:62" x14ac:dyDescent="0.2">
      <c r="Q680" s="2">
        <v>40</v>
      </c>
      <c r="R680" s="1" t="s">
        <v>39</v>
      </c>
      <c r="S680" s="3">
        <v>2126</v>
      </c>
      <c r="T680" s="3">
        <v>1053</v>
      </c>
      <c r="U680" s="3">
        <v>1391</v>
      </c>
      <c r="V680" s="3">
        <v>324</v>
      </c>
      <c r="W680" s="3">
        <v>700</v>
      </c>
      <c r="X680" s="3">
        <v>197</v>
      </c>
      <c r="Y680" s="3">
        <v>112</v>
      </c>
      <c r="Z680" s="3">
        <v>0</v>
      </c>
      <c r="AA680" s="3">
        <v>2217</v>
      </c>
      <c r="AB680" s="3">
        <v>1109</v>
      </c>
      <c r="AC680" s="3">
        <v>1493</v>
      </c>
      <c r="AD680" s="3">
        <v>1421</v>
      </c>
      <c r="AE680" s="3">
        <v>1149</v>
      </c>
      <c r="AF680" s="3">
        <v>78</v>
      </c>
      <c r="AG680" s="3">
        <v>34</v>
      </c>
      <c r="AH680" s="3">
        <v>167</v>
      </c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</row>
    <row r="681" spans="17:62" x14ac:dyDescent="0.2">
      <c r="Q681" s="2">
        <v>41</v>
      </c>
      <c r="R681" s="1" t="s">
        <v>40</v>
      </c>
      <c r="S681" s="3">
        <v>3469</v>
      </c>
      <c r="T681" s="3">
        <v>1503</v>
      </c>
      <c r="U681" s="3">
        <v>1216</v>
      </c>
      <c r="V681" s="3">
        <v>908</v>
      </c>
      <c r="W681" s="3">
        <v>443</v>
      </c>
      <c r="X681" s="3">
        <v>272</v>
      </c>
      <c r="Y681" s="3">
        <v>123</v>
      </c>
      <c r="Z681" s="3">
        <v>0</v>
      </c>
      <c r="AA681" s="3">
        <v>1021</v>
      </c>
      <c r="AB681" s="3">
        <v>573</v>
      </c>
      <c r="AC681" s="3">
        <v>1080</v>
      </c>
      <c r="AD681" s="3">
        <v>647</v>
      </c>
      <c r="AE681" s="3">
        <v>435</v>
      </c>
      <c r="AF681" s="3">
        <v>225</v>
      </c>
      <c r="AG681" s="3">
        <v>0</v>
      </c>
      <c r="AH681" s="3">
        <v>324</v>
      </c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</row>
    <row r="682" spans="17:62" x14ac:dyDescent="0.2">
      <c r="Q682" s="2">
        <v>42</v>
      </c>
      <c r="R682" s="1" t="s">
        <v>41</v>
      </c>
      <c r="S682" s="3">
        <v>3391</v>
      </c>
      <c r="T682" s="3">
        <v>1684</v>
      </c>
      <c r="U682" s="3">
        <v>2823</v>
      </c>
      <c r="V682" s="3">
        <v>2908</v>
      </c>
      <c r="W682" s="3">
        <v>2138</v>
      </c>
      <c r="X682" s="3">
        <v>1007</v>
      </c>
      <c r="Y682" s="3">
        <v>468</v>
      </c>
      <c r="Z682" s="3">
        <v>1295</v>
      </c>
      <c r="AA682" s="3">
        <v>3927</v>
      </c>
      <c r="AB682" s="3">
        <v>1071</v>
      </c>
      <c r="AC682" s="3">
        <v>3538</v>
      </c>
      <c r="AD682" s="3">
        <v>2994</v>
      </c>
      <c r="AE682" s="3">
        <v>3160</v>
      </c>
      <c r="AF682" s="3">
        <v>1469</v>
      </c>
      <c r="AG682" s="3">
        <v>713</v>
      </c>
      <c r="AH682" s="3">
        <v>2376</v>
      </c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</row>
    <row r="683" spans="17:62" x14ac:dyDescent="0.2">
      <c r="Q683" s="2">
        <v>43</v>
      </c>
      <c r="R683" s="1" t="s">
        <v>42</v>
      </c>
      <c r="S683" s="3">
        <v>3205</v>
      </c>
      <c r="T683" s="3">
        <v>2272</v>
      </c>
      <c r="U683" s="3">
        <v>2547</v>
      </c>
      <c r="V683" s="3">
        <v>2178</v>
      </c>
      <c r="W683" s="3">
        <v>1135</v>
      </c>
      <c r="X683" s="3">
        <v>436</v>
      </c>
      <c r="Y683" s="3">
        <v>267</v>
      </c>
      <c r="Z683" s="3">
        <v>261</v>
      </c>
      <c r="AA683" s="3">
        <v>2502</v>
      </c>
      <c r="AB683" s="3">
        <v>1265</v>
      </c>
      <c r="AC683" s="3">
        <v>3750</v>
      </c>
      <c r="AD683" s="3">
        <v>1498</v>
      </c>
      <c r="AE683" s="3">
        <v>1883</v>
      </c>
      <c r="AF683" s="3">
        <v>513</v>
      </c>
      <c r="AG683" s="3">
        <v>99</v>
      </c>
      <c r="AH683" s="3">
        <v>595</v>
      </c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</row>
    <row r="684" spans="17:62" x14ac:dyDescent="0.2">
      <c r="Q684" s="2">
        <v>44</v>
      </c>
      <c r="R684" s="1" t="s">
        <v>43</v>
      </c>
      <c r="S684" s="3">
        <v>1888</v>
      </c>
      <c r="T684" s="3">
        <v>1308</v>
      </c>
      <c r="U684" s="3">
        <v>1568</v>
      </c>
      <c r="V684" s="3">
        <v>1128</v>
      </c>
      <c r="W684" s="3">
        <v>940</v>
      </c>
      <c r="X684" s="3">
        <v>193</v>
      </c>
      <c r="Y684" s="3">
        <v>0</v>
      </c>
      <c r="Z684" s="3">
        <v>74</v>
      </c>
      <c r="AA684" s="3">
        <v>2618</v>
      </c>
      <c r="AB684" s="3">
        <v>415</v>
      </c>
      <c r="AC684" s="3">
        <v>1411</v>
      </c>
      <c r="AD684" s="3">
        <v>1401</v>
      </c>
      <c r="AE684" s="3">
        <v>921</v>
      </c>
      <c r="AF684" s="3">
        <v>606</v>
      </c>
      <c r="AG684" s="3">
        <v>58</v>
      </c>
      <c r="AH684" s="3">
        <v>682</v>
      </c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</row>
    <row r="685" spans="17:62" x14ac:dyDescent="0.2">
      <c r="Q685" s="2">
        <v>45</v>
      </c>
      <c r="R685" s="1" t="s">
        <v>44</v>
      </c>
      <c r="S685" s="3">
        <v>2105</v>
      </c>
      <c r="T685" s="3">
        <v>1518</v>
      </c>
      <c r="U685" s="3">
        <v>1852</v>
      </c>
      <c r="V685" s="3">
        <v>1514</v>
      </c>
      <c r="W685" s="3">
        <v>604</v>
      </c>
      <c r="X685" s="3">
        <v>335</v>
      </c>
      <c r="Y685" s="3">
        <v>263</v>
      </c>
      <c r="Z685" s="3">
        <v>379</v>
      </c>
      <c r="AA685" s="3">
        <v>1663</v>
      </c>
      <c r="AB685" s="3">
        <v>556</v>
      </c>
      <c r="AC685" s="3">
        <v>2047</v>
      </c>
      <c r="AD685" s="3">
        <v>1521</v>
      </c>
      <c r="AE685" s="3">
        <v>849</v>
      </c>
      <c r="AF685" s="3">
        <v>327</v>
      </c>
      <c r="AG685" s="3">
        <v>167</v>
      </c>
      <c r="AH685" s="3">
        <v>505</v>
      </c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</row>
    <row r="686" spans="17:62" x14ac:dyDescent="0.2">
      <c r="Q686" s="2">
        <v>46</v>
      </c>
      <c r="R686" s="1" t="s">
        <v>45</v>
      </c>
      <c r="S686" s="3">
        <v>5126</v>
      </c>
      <c r="T686" s="3">
        <v>2427</v>
      </c>
      <c r="U686" s="3">
        <v>3216</v>
      </c>
      <c r="V686" s="3">
        <v>2288</v>
      </c>
      <c r="W686" s="3">
        <v>1531</v>
      </c>
      <c r="X686" s="3">
        <v>1239</v>
      </c>
      <c r="Y686" s="3">
        <v>323</v>
      </c>
      <c r="Z686" s="3">
        <v>320</v>
      </c>
      <c r="AA686" s="3">
        <v>5281</v>
      </c>
      <c r="AB686" s="3">
        <v>2160</v>
      </c>
      <c r="AC686" s="3">
        <v>4812</v>
      </c>
      <c r="AD686" s="3">
        <v>2511</v>
      </c>
      <c r="AE686" s="3">
        <v>1471</v>
      </c>
      <c r="AF686" s="3">
        <v>785</v>
      </c>
      <c r="AG686" s="3">
        <v>381</v>
      </c>
      <c r="AH686" s="3">
        <v>995</v>
      </c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</row>
    <row r="687" spans="17:62" x14ac:dyDescent="0.2">
      <c r="Q687" s="2">
        <v>47</v>
      </c>
      <c r="R687" s="1" t="s">
        <v>46</v>
      </c>
      <c r="S687" s="3">
        <v>4089</v>
      </c>
      <c r="T687" s="3">
        <v>2166</v>
      </c>
      <c r="U687" s="3">
        <v>3557</v>
      </c>
      <c r="V687" s="3">
        <v>1942</v>
      </c>
      <c r="W687" s="3">
        <v>1424</v>
      </c>
      <c r="X687" s="3">
        <v>919</v>
      </c>
      <c r="Y687" s="3">
        <v>73</v>
      </c>
      <c r="Z687" s="3">
        <v>823</v>
      </c>
      <c r="AA687" s="3">
        <v>3601</v>
      </c>
      <c r="AB687" s="3">
        <v>2357</v>
      </c>
      <c r="AC687" s="3">
        <v>2424</v>
      </c>
      <c r="AD687" s="3">
        <v>2479</v>
      </c>
      <c r="AE687" s="3">
        <v>1935</v>
      </c>
      <c r="AF687" s="3">
        <v>1133</v>
      </c>
      <c r="AG687" s="3">
        <v>201</v>
      </c>
      <c r="AH687" s="3">
        <v>1550</v>
      </c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</row>
    <row r="688" spans="17:62" x14ac:dyDescent="0.2">
      <c r="Q688" s="2">
        <v>48</v>
      </c>
      <c r="R688" s="1" t="s">
        <v>47</v>
      </c>
      <c r="S688" s="3">
        <v>5782</v>
      </c>
      <c r="T688" s="3">
        <v>1823</v>
      </c>
      <c r="U688" s="3">
        <v>4244</v>
      </c>
      <c r="V688" s="3">
        <v>2942</v>
      </c>
      <c r="W688" s="3">
        <v>3702</v>
      </c>
      <c r="X688" s="3">
        <v>3516</v>
      </c>
      <c r="Y688" s="3">
        <v>1624</v>
      </c>
      <c r="Z688" s="3">
        <v>18881</v>
      </c>
      <c r="AA688" s="3">
        <v>4960</v>
      </c>
      <c r="AB688" s="3">
        <v>1844</v>
      </c>
      <c r="AC688" s="3">
        <v>3645</v>
      </c>
      <c r="AD688" s="3">
        <v>4064</v>
      </c>
      <c r="AE688" s="3">
        <v>3480</v>
      </c>
      <c r="AF688" s="3">
        <v>4102</v>
      </c>
      <c r="AG688" s="3">
        <v>994</v>
      </c>
      <c r="AH688" s="3">
        <v>25452</v>
      </c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</row>
    <row r="689" spans="17:62" x14ac:dyDescent="0.2">
      <c r="Q689" s="2">
        <v>49</v>
      </c>
      <c r="R689" s="1" t="s">
        <v>48</v>
      </c>
      <c r="S689" s="3">
        <v>2586</v>
      </c>
      <c r="T689" s="3">
        <v>1592</v>
      </c>
      <c r="U689" s="3">
        <v>2639</v>
      </c>
      <c r="V689" s="3">
        <v>919</v>
      </c>
      <c r="W689" s="3">
        <v>300</v>
      </c>
      <c r="X689" s="3">
        <v>497</v>
      </c>
      <c r="Y689" s="3">
        <v>40</v>
      </c>
      <c r="Z689" s="3">
        <v>329</v>
      </c>
      <c r="AA689" s="3">
        <v>3249</v>
      </c>
      <c r="AB689" s="3">
        <v>1599</v>
      </c>
      <c r="AC689" s="3">
        <v>3787</v>
      </c>
      <c r="AD689" s="3">
        <v>2111</v>
      </c>
      <c r="AE689" s="3">
        <v>1490</v>
      </c>
      <c r="AF689" s="3">
        <v>463</v>
      </c>
      <c r="AG689" s="3">
        <v>154</v>
      </c>
      <c r="AH689" s="3">
        <v>491</v>
      </c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</row>
    <row r="690" spans="17:62" x14ac:dyDescent="0.2">
      <c r="Q690" s="2">
        <v>50</v>
      </c>
      <c r="R690" s="1" t="s">
        <v>49</v>
      </c>
      <c r="S690" s="3">
        <v>1361</v>
      </c>
      <c r="T690" s="3">
        <v>1612</v>
      </c>
      <c r="U690" s="3">
        <v>548</v>
      </c>
      <c r="V690" s="3">
        <v>265</v>
      </c>
      <c r="W690" s="3">
        <v>326</v>
      </c>
      <c r="X690" s="3">
        <v>126</v>
      </c>
      <c r="Y690" s="3">
        <v>0</v>
      </c>
      <c r="Z690" s="3">
        <v>241</v>
      </c>
      <c r="AA690" s="3">
        <v>1953</v>
      </c>
      <c r="AB690" s="3">
        <v>501</v>
      </c>
      <c r="AC690" s="3">
        <v>1070</v>
      </c>
      <c r="AD690" s="3">
        <v>818</v>
      </c>
      <c r="AE690" s="3">
        <v>302</v>
      </c>
      <c r="AF690" s="3">
        <v>51</v>
      </c>
      <c r="AG690" s="3">
        <v>318</v>
      </c>
      <c r="AH690" s="3">
        <v>415</v>
      </c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</row>
    <row r="691" spans="17:62" x14ac:dyDescent="0.2">
      <c r="Q691" s="2">
        <v>51</v>
      </c>
      <c r="R691" s="1" t="s">
        <v>50</v>
      </c>
      <c r="S691" s="3">
        <v>1085</v>
      </c>
      <c r="T691" s="3">
        <v>132</v>
      </c>
      <c r="U691" s="3">
        <v>452</v>
      </c>
      <c r="V691" s="3">
        <v>219</v>
      </c>
      <c r="W691" s="3">
        <v>192</v>
      </c>
      <c r="X691" s="3">
        <v>56</v>
      </c>
      <c r="Y691" s="3">
        <v>0</v>
      </c>
      <c r="Z691" s="3">
        <v>0</v>
      </c>
      <c r="AA691" s="3">
        <v>617</v>
      </c>
      <c r="AB691" s="3">
        <v>389</v>
      </c>
      <c r="AC691" s="3">
        <v>327</v>
      </c>
      <c r="AD691" s="3">
        <v>447</v>
      </c>
      <c r="AE691" s="3">
        <v>67</v>
      </c>
      <c r="AF691" s="3">
        <v>186</v>
      </c>
      <c r="AG691" s="3">
        <v>48</v>
      </c>
      <c r="AH691" s="3">
        <v>160</v>
      </c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</row>
    <row r="692" spans="17:62" x14ac:dyDescent="0.2">
      <c r="Q692" s="2">
        <v>52</v>
      </c>
      <c r="R692" s="1" t="s">
        <v>51</v>
      </c>
      <c r="S692" s="3">
        <v>2163</v>
      </c>
      <c r="T692" s="3">
        <v>2111</v>
      </c>
      <c r="U692" s="3">
        <v>3170</v>
      </c>
      <c r="V692" s="3">
        <v>1160</v>
      </c>
      <c r="W692" s="3">
        <v>252</v>
      </c>
      <c r="X692" s="3">
        <v>107</v>
      </c>
      <c r="Y692" s="3">
        <v>167</v>
      </c>
      <c r="Z692" s="3">
        <v>350</v>
      </c>
      <c r="AA692" s="3">
        <v>1851</v>
      </c>
      <c r="AB692" s="3">
        <v>1484</v>
      </c>
      <c r="AC692" s="3">
        <v>2066</v>
      </c>
      <c r="AD692" s="3">
        <v>1221</v>
      </c>
      <c r="AE692" s="3">
        <v>1002</v>
      </c>
      <c r="AF692" s="3">
        <v>434</v>
      </c>
      <c r="AG692" s="3">
        <v>287</v>
      </c>
      <c r="AH692" s="3">
        <v>808</v>
      </c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</row>
    <row r="693" spans="17:62" x14ac:dyDescent="0.2">
      <c r="Q693" s="2">
        <v>53</v>
      </c>
      <c r="R693" s="1" t="s">
        <v>52</v>
      </c>
      <c r="S693" s="3">
        <v>3223</v>
      </c>
      <c r="T693" s="3">
        <v>1262</v>
      </c>
      <c r="U693" s="3">
        <v>378</v>
      </c>
      <c r="V693" s="3">
        <v>201</v>
      </c>
      <c r="W693" s="3">
        <v>182</v>
      </c>
      <c r="X693" s="3">
        <v>0</v>
      </c>
      <c r="Y693" s="3">
        <v>82</v>
      </c>
      <c r="Z693" s="3">
        <v>102</v>
      </c>
      <c r="AA693" s="3">
        <v>2250</v>
      </c>
      <c r="AB693" s="3">
        <v>1482</v>
      </c>
      <c r="AC693" s="3">
        <v>1917</v>
      </c>
      <c r="AD693" s="3">
        <v>455</v>
      </c>
      <c r="AE693" s="3">
        <v>179</v>
      </c>
      <c r="AF693" s="3">
        <v>0</v>
      </c>
      <c r="AG693" s="3">
        <v>0</v>
      </c>
      <c r="AH693" s="3">
        <v>0</v>
      </c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</row>
    <row r="694" spans="17:62" x14ac:dyDescent="0.2">
      <c r="Q694" s="2">
        <v>54</v>
      </c>
      <c r="R694" s="1" t="s">
        <v>53</v>
      </c>
      <c r="S694" s="3">
        <v>5887</v>
      </c>
      <c r="T694" s="3">
        <v>3687</v>
      </c>
      <c r="U694" s="3">
        <v>6557</v>
      </c>
      <c r="V694" s="3">
        <v>6844</v>
      </c>
      <c r="W694" s="3">
        <v>4254</v>
      </c>
      <c r="X694" s="3">
        <v>1666</v>
      </c>
      <c r="Y694" s="3">
        <v>305</v>
      </c>
      <c r="Z694" s="3">
        <v>1053</v>
      </c>
      <c r="AA694" s="3">
        <v>8279</v>
      </c>
      <c r="AB694" s="3">
        <v>2657</v>
      </c>
      <c r="AC694" s="3">
        <v>6683</v>
      </c>
      <c r="AD694" s="3">
        <v>6862</v>
      </c>
      <c r="AE694" s="3">
        <v>5998</v>
      </c>
      <c r="AF694" s="3">
        <v>2762</v>
      </c>
      <c r="AG694" s="3">
        <v>1229</v>
      </c>
      <c r="AH694" s="3">
        <v>2713</v>
      </c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</row>
    <row r="695" spans="17:62" x14ac:dyDescent="0.2">
      <c r="Q695" s="2">
        <v>55</v>
      </c>
      <c r="R695" s="1" t="s">
        <v>54</v>
      </c>
      <c r="S695" s="3">
        <v>490</v>
      </c>
      <c r="T695" s="3">
        <v>399</v>
      </c>
      <c r="U695" s="3">
        <v>881</v>
      </c>
      <c r="V695" s="3">
        <v>410</v>
      </c>
      <c r="W695" s="3">
        <v>222</v>
      </c>
      <c r="X695" s="3">
        <v>0</v>
      </c>
      <c r="Y695" s="3">
        <v>0</v>
      </c>
      <c r="Z695" s="3">
        <v>0</v>
      </c>
      <c r="AA695" s="3">
        <v>702</v>
      </c>
      <c r="AB695" s="3">
        <v>1001</v>
      </c>
      <c r="AC695" s="3">
        <v>772</v>
      </c>
      <c r="AD695" s="3">
        <v>593</v>
      </c>
      <c r="AE695" s="3">
        <v>84</v>
      </c>
      <c r="AF695" s="3">
        <v>42</v>
      </c>
      <c r="AG695" s="3">
        <v>0</v>
      </c>
      <c r="AH695" s="3">
        <v>146</v>
      </c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</row>
    <row r="696" spans="17:62" x14ac:dyDescent="0.2">
      <c r="Q696" s="2">
        <v>56</v>
      </c>
      <c r="R696" s="1" t="s">
        <v>55</v>
      </c>
      <c r="S696" s="3">
        <v>2170</v>
      </c>
      <c r="T696" s="3">
        <v>641</v>
      </c>
      <c r="U696" s="3">
        <v>884</v>
      </c>
      <c r="V696" s="3">
        <v>543</v>
      </c>
      <c r="W696" s="3">
        <v>913</v>
      </c>
      <c r="X696" s="3">
        <v>227</v>
      </c>
      <c r="Y696" s="3">
        <v>160</v>
      </c>
      <c r="Z696" s="3">
        <v>647</v>
      </c>
      <c r="AA696" s="3">
        <v>512</v>
      </c>
      <c r="AB696" s="3">
        <v>1001</v>
      </c>
      <c r="AC696" s="3">
        <v>1577</v>
      </c>
      <c r="AD696" s="3">
        <v>526</v>
      </c>
      <c r="AE696" s="3">
        <v>880</v>
      </c>
      <c r="AF696" s="3">
        <v>478</v>
      </c>
      <c r="AG696" s="3">
        <v>49</v>
      </c>
      <c r="AH696" s="3">
        <v>422</v>
      </c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</row>
    <row r="697" spans="17:62" x14ac:dyDescent="0.2">
      <c r="Q697" s="2">
        <v>57</v>
      </c>
      <c r="R697" s="1" t="s">
        <v>56</v>
      </c>
      <c r="S697" s="3">
        <v>194</v>
      </c>
      <c r="T697" s="3">
        <v>0</v>
      </c>
      <c r="U697" s="3">
        <v>67</v>
      </c>
      <c r="V697" s="3">
        <v>0</v>
      </c>
      <c r="W697" s="3">
        <v>205</v>
      </c>
      <c r="X697" s="3">
        <v>0</v>
      </c>
      <c r="Y697" s="3">
        <v>0</v>
      </c>
      <c r="Z697" s="3">
        <v>0</v>
      </c>
      <c r="AA697" s="3">
        <v>184</v>
      </c>
      <c r="AB697" s="3">
        <v>0</v>
      </c>
      <c r="AC697" s="3">
        <v>337</v>
      </c>
      <c r="AD697" s="3">
        <v>67</v>
      </c>
      <c r="AE697" s="3">
        <v>0</v>
      </c>
      <c r="AF697" s="3">
        <v>0</v>
      </c>
      <c r="AG697" s="3">
        <v>0</v>
      </c>
      <c r="AH697" s="3">
        <v>0</v>
      </c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</row>
    <row r="698" spans="17:62" x14ac:dyDescent="0.2">
      <c r="Q698" s="2">
        <v>58</v>
      </c>
      <c r="R698" s="1" t="s">
        <v>57</v>
      </c>
      <c r="S698" s="3">
        <v>1395</v>
      </c>
      <c r="T698" s="3">
        <v>323</v>
      </c>
      <c r="U698" s="3">
        <v>308</v>
      </c>
      <c r="V698" s="3">
        <v>132</v>
      </c>
      <c r="W698" s="3">
        <v>239</v>
      </c>
      <c r="X698" s="3">
        <v>244</v>
      </c>
      <c r="Y698" s="3">
        <v>0</v>
      </c>
      <c r="Z698" s="3">
        <v>107</v>
      </c>
      <c r="AA698" s="3">
        <v>858</v>
      </c>
      <c r="AB698" s="3">
        <v>373</v>
      </c>
      <c r="AC698" s="3">
        <v>831</v>
      </c>
      <c r="AD698" s="3">
        <v>510</v>
      </c>
      <c r="AE698" s="3">
        <v>319</v>
      </c>
      <c r="AF698" s="3">
        <v>440</v>
      </c>
      <c r="AG698" s="3">
        <v>134</v>
      </c>
      <c r="AH698" s="3">
        <v>346</v>
      </c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</row>
    <row r="699" spans="17:62" x14ac:dyDescent="0.2">
      <c r="Q699" s="2">
        <v>59</v>
      </c>
      <c r="R699" s="1" t="s">
        <v>58</v>
      </c>
      <c r="S699" s="3">
        <v>3561</v>
      </c>
      <c r="T699" s="3">
        <v>884</v>
      </c>
      <c r="U699" s="3">
        <v>1325</v>
      </c>
      <c r="V699" s="3">
        <v>458</v>
      </c>
      <c r="W699" s="3">
        <v>540</v>
      </c>
      <c r="X699" s="3">
        <v>0</v>
      </c>
      <c r="Y699" s="3">
        <v>0</v>
      </c>
      <c r="Z699" s="3">
        <v>64</v>
      </c>
      <c r="AA699" s="3">
        <v>1898</v>
      </c>
      <c r="AB699" s="3">
        <v>987</v>
      </c>
      <c r="AC699" s="3">
        <v>1617</v>
      </c>
      <c r="AD699" s="3">
        <v>537</v>
      </c>
      <c r="AE699" s="3">
        <v>581</v>
      </c>
      <c r="AF699" s="3">
        <v>168</v>
      </c>
      <c r="AG699" s="3">
        <v>0</v>
      </c>
      <c r="AH699" s="3">
        <v>123</v>
      </c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</row>
    <row r="700" spans="17:62" x14ac:dyDescent="0.2">
      <c r="Q700" s="2">
        <v>60</v>
      </c>
      <c r="R700" s="1" t="s">
        <v>59</v>
      </c>
      <c r="S700" s="3">
        <v>3228</v>
      </c>
      <c r="T700" s="3">
        <v>634</v>
      </c>
      <c r="U700" s="3">
        <v>2819</v>
      </c>
      <c r="V700" s="3">
        <v>245</v>
      </c>
      <c r="W700" s="3">
        <v>1079</v>
      </c>
      <c r="X700" s="3">
        <v>492</v>
      </c>
      <c r="Y700" s="3">
        <v>419</v>
      </c>
      <c r="Z700" s="3">
        <v>199</v>
      </c>
      <c r="AA700" s="3">
        <v>3144</v>
      </c>
      <c r="AB700" s="3">
        <v>907</v>
      </c>
      <c r="AC700" s="3">
        <v>1631</v>
      </c>
      <c r="AD700" s="3">
        <v>910</v>
      </c>
      <c r="AE700" s="3">
        <v>841</v>
      </c>
      <c r="AF700" s="3">
        <v>283</v>
      </c>
      <c r="AG700" s="3">
        <v>27</v>
      </c>
      <c r="AH700" s="3">
        <v>308</v>
      </c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</row>
    <row r="701" spans="17:62" x14ac:dyDescent="0.2">
      <c r="Q701" s="2">
        <v>61</v>
      </c>
      <c r="R701" s="1" t="s">
        <v>60</v>
      </c>
      <c r="S701" s="3">
        <v>3538</v>
      </c>
      <c r="T701" s="3">
        <v>185</v>
      </c>
      <c r="U701" s="3">
        <v>1412</v>
      </c>
      <c r="V701" s="3">
        <v>497</v>
      </c>
      <c r="W701" s="3">
        <v>587</v>
      </c>
      <c r="X701" s="3">
        <v>123</v>
      </c>
      <c r="Y701" s="3">
        <v>46</v>
      </c>
      <c r="Z701" s="3">
        <v>629</v>
      </c>
      <c r="AA701" s="3">
        <v>704</v>
      </c>
      <c r="AB701" s="3">
        <v>303</v>
      </c>
      <c r="AC701" s="3">
        <v>902</v>
      </c>
      <c r="AD701" s="3">
        <v>806</v>
      </c>
      <c r="AE701" s="3">
        <v>707</v>
      </c>
      <c r="AF701" s="3">
        <v>612</v>
      </c>
      <c r="AG701" s="3">
        <v>308</v>
      </c>
      <c r="AH701" s="3">
        <v>777</v>
      </c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</row>
    <row r="702" spans="17:62" x14ac:dyDescent="0.2">
      <c r="Q702" s="2">
        <v>62</v>
      </c>
      <c r="R702" s="1" t="s">
        <v>61</v>
      </c>
      <c r="S702" s="3">
        <v>712</v>
      </c>
      <c r="T702" s="3">
        <v>153</v>
      </c>
      <c r="U702" s="3">
        <v>281</v>
      </c>
      <c r="V702" s="3">
        <v>47</v>
      </c>
      <c r="W702" s="3">
        <v>0</v>
      </c>
      <c r="X702" s="3">
        <v>160</v>
      </c>
      <c r="Y702" s="3">
        <v>0</v>
      </c>
      <c r="Z702" s="3">
        <v>55</v>
      </c>
      <c r="AA702" s="3">
        <v>374</v>
      </c>
      <c r="AB702" s="3">
        <v>243</v>
      </c>
      <c r="AC702" s="3">
        <v>208</v>
      </c>
      <c r="AD702" s="3">
        <v>39</v>
      </c>
      <c r="AE702" s="3">
        <v>45</v>
      </c>
      <c r="AF702" s="3">
        <v>49</v>
      </c>
      <c r="AG702" s="3">
        <v>0</v>
      </c>
      <c r="AH702" s="3">
        <v>0</v>
      </c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</row>
    <row r="703" spans="17:62" x14ac:dyDescent="0.2">
      <c r="Q703" s="2">
        <v>63</v>
      </c>
      <c r="R703" s="1" t="s">
        <v>62</v>
      </c>
      <c r="S703" s="3">
        <v>2700</v>
      </c>
      <c r="T703" s="3">
        <v>811</v>
      </c>
      <c r="U703" s="3">
        <v>1284</v>
      </c>
      <c r="V703" s="3">
        <v>243</v>
      </c>
      <c r="W703" s="3">
        <v>0</v>
      </c>
      <c r="X703" s="3">
        <v>190</v>
      </c>
      <c r="Y703" s="3">
        <v>0</v>
      </c>
      <c r="Z703" s="3">
        <v>0</v>
      </c>
      <c r="AA703" s="3">
        <v>1451</v>
      </c>
      <c r="AB703" s="3">
        <v>974</v>
      </c>
      <c r="AC703" s="3">
        <v>452</v>
      </c>
      <c r="AD703" s="3">
        <v>286</v>
      </c>
      <c r="AE703" s="3">
        <v>714</v>
      </c>
      <c r="AF703" s="3">
        <v>270</v>
      </c>
      <c r="AG703" s="3">
        <v>168</v>
      </c>
      <c r="AH703" s="3">
        <v>53</v>
      </c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</row>
    <row r="704" spans="17:62" x14ac:dyDescent="0.2">
      <c r="Q704" s="2">
        <v>64</v>
      </c>
      <c r="R704" s="1" t="s">
        <v>63</v>
      </c>
      <c r="S704" s="3">
        <v>780</v>
      </c>
      <c r="T704" s="3">
        <v>399</v>
      </c>
      <c r="U704" s="3">
        <v>358</v>
      </c>
      <c r="V704" s="3">
        <v>483</v>
      </c>
      <c r="W704" s="3">
        <v>147</v>
      </c>
      <c r="X704" s="3">
        <v>0</v>
      </c>
      <c r="Y704" s="3">
        <v>0</v>
      </c>
      <c r="Z704" s="3">
        <v>127</v>
      </c>
      <c r="AA704" s="3">
        <v>124</v>
      </c>
      <c r="AB704" s="3">
        <v>134</v>
      </c>
      <c r="AC704" s="3">
        <v>342</v>
      </c>
      <c r="AD704" s="3">
        <v>201</v>
      </c>
      <c r="AE704" s="3">
        <v>242</v>
      </c>
      <c r="AF704" s="3">
        <v>133</v>
      </c>
      <c r="AG704" s="3">
        <v>0</v>
      </c>
      <c r="AH704" s="3">
        <v>173</v>
      </c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</row>
    <row r="705" spans="17:62" x14ac:dyDescent="0.2">
      <c r="Q705" s="2">
        <v>65</v>
      </c>
      <c r="R705" s="1" t="s">
        <v>64</v>
      </c>
      <c r="S705" s="3">
        <v>1192</v>
      </c>
      <c r="T705" s="3">
        <v>688</v>
      </c>
      <c r="U705" s="3">
        <v>615</v>
      </c>
      <c r="V705" s="3">
        <v>694</v>
      </c>
      <c r="W705" s="3">
        <v>306</v>
      </c>
      <c r="X705" s="3">
        <v>255</v>
      </c>
      <c r="Y705" s="3">
        <v>67</v>
      </c>
      <c r="Z705" s="3">
        <v>119</v>
      </c>
      <c r="AA705" s="3">
        <v>1986</v>
      </c>
      <c r="AB705" s="3">
        <v>1066</v>
      </c>
      <c r="AC705" s="3">
        <v>2152</v>
      </c>
      <c r="AD705" s="3">
        <v>892</v>
      </c>
      <c r="AE705" s="3">
        <v>313</v>
      </c>
      <c r="AF705" s="3">
        <v>139</v>
      </c>
      <c r="AG705" s="3">
        <v>77</v>
      </c>
      <c r="AH705" s="3">
        <v>246</v>
      </c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</row>
    <row r="706" spans="17:62" x14ac:dyDescent="0.2">
      <c r="Q706" s="2">
        <v>66</v>
      </c>
      <c r="R706" s="1" t="s">
        <v>65</v>
      </c>
      <c r="S706" s="3">
        <v>1125</v>
      </c>
      <c r="T706" s="3">
        <v>969</v>
      </c>
      <c r="U706" s="3">
        <v>1535</v>
      </c>
      <c r="V706" s="3">
        <v>1385</v>
      </c>
      <c r="W706" s="3">
        <v>2169</v>
      </c>
      <c r="X706" s="3">
        <v>1723</v>
      </c>
      <c r="Y706" s="3">
        <v>1806</v>
      </c>
      <c r="Z706" s="3">
        <v>11508</v>
      </c>
      <c r="AA706" s="3">
        <v>1977</v>
      </c>
      <c r="AB706" s="3">
        <v>834</v>
      </c>
      <c r="AC706" s="3">
        <v>1932</v>
      </c>
      <c r="AD706" s="3">
        <v>2193</v>
      </c>
      <c r="AE706" s="3">
        <v>2613</v>
      </c>
      <c r="AF706" s="3">
        <v>2627</v>
      </c>
      <c r="AG706" s="3">
        <v>1909</v>
      </c>
      <c r="AH706" s="3">
        <v>24291</v>
      </c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</row>
    <row r="707" spans="17:62" x14ac:dyDescent="0.2">
      <c r="Q707" s="2">
        <v>67</v>
      </c>
      <c r="R707" s="1" t="s">
        <v>66</v>
      </c>
      <c r="S707" s="3">
        <v>2921</v>
      </c>
      <c r="T707" s="3">
        <v>1509</v>
      </c>
      <c r="U707" s="3">
        <v>2787</v>
      </c>
      <c r="V707" s="3">
        <v>1473</v>
      </c>
      <c r="W707" s="3">
        <v>1196</v>
      </c>
      <c r="X707" s="3">
        <v>494</v>
      </c>
      <c r="Y707" s="3">
        <v>146</v>
      </c>
      <c r="Z707" s="3">
        <v>381</v>
      </c>
      <c r="AA707" s="3">
        <v>4147</v>
      </c>
      <c r="AB707" s="3">
        <v>850</v>
      </c>
      <c r="AC707" s="3">
        <v>3209</v>
      </c>
      <c r="AD707" s="3">
        <v>2198</v>
      </c>
      <c r="AE707" s="3">
        <v>1180</v>
      </c>
      <c r="AF707" s="3">
        <v>1114</v>
      </c>
      <c r="AG707" s="3">
        <v>459</v>
      </c>
      <c r="AH707" s="3">
        <v>918</v>
      </c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</row>
    <row r="708" spans="17:62" x14ac:dyDescent="0.2">
      <c r="Q708" s="2">
        <v>68</v>
      </c>
      <c r="R708" s="1" t="s">
        <v>67</v>
      </c>
      <c r="S708" s="3">
        <v>1118</v>
      </c>
      <c r="T708" s="3">
        <v>1250</v>
      </c>
      <c r="U708" s="3">
        <v>666</v>
      </c>
      <c r="V708" s="3">
        <v>244</v>
      </c>
      <c r="W708" s="3">
        <v>62</v>
      </c>
      <c r="X708" s="3">
        <v>96</v>
      </c>
      <c r="Y708" s="3">
        <v>0</v>
      </c>
      <c r="Z708" s="3">
        <v>0</v>
      </c>
      <c r="AA708" s="3">
        <v>361</v>
      </c>
      <c r="AB708" s="3">
        <v>472</v>
      </c>
      <c r="AC708" s="3">
        <v>801</v>
      </c>
      <c r="AD708" s="3">
        <v>226</v>
      </c>
      <c r="AE708" s="3">
        <v>142</v>
      </c>
      <c r="AF708" s="3">
        <v>463</v>
      </c>
      <c r="AG708" s="3">
        <v>0</v>
      </c>
      <c r="AH708" s="3">
        <v>22</v>
      </c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</row>
    <row r="709" spans="17:62" x14ac:dyDescent="0.2">
      <c r="Q709" s="2">
        <v>69</v>
      </c>
      <c r="R709" s="1" t="s">
        <v>68</v>
      </c>
      <c r="S709" s="3">
        <v>947</v>
      </c>
      <c r="T709" s="3">
        <v>393</v>
      </c>
      <c r="U709" s="3">
        <v>606</v>
      </c>
      <c r="V709" s="3">
        <v>99</v>
      </c>
      <c r="W709" s="3">
        <v>233</v>
      </c>
      <c r="X709" s="3">
        <v>0</v>
      </c>
      <c r="Y709" s="3">
        <v>160</v>
      </c>
      <c r="Z709" s="3">
        <v>501</v>
      </c>
      <c r="AA709" s="3">
        <v>693</v>
      </c>
      <c r="AB709" s="3">
        <v>340</v>
      </c>
      <c r="AC709" s="3">
        <v>687</v>
      </c>
      <c r="AD709" s="3">
        <v>683</v>
      </c>
      <c r="AE709" s="3">
        <v>135</v>
      </c>
      <c r="AF709" s="3">
        <v>126</v>
      </c>
      <c r="AG709" s="3">
        <v>0</v>
      </c>
      <c r="AH709" s="3">
        <v>477</v>
      </c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</row>
    <row r="710" spans="17:62" x14ac:dyDescent="0.2">
      <c r="Q710" s="2">
        <v>70</v>
      </c>
      <c r="R710" s="1" t="s">
        <v>69</v>
      </c>
      <c r="S710" s="3">
        <v>2110</v>
      </c>
      <c r="T710" s="3">
        <v>368</v>
      </c>
      <c r="U710" s="3">
        <v>1259</v>
      </c>
      <c r="V710" s="3">
        <v>264</v>
      </c>
      <c r="W710" s="3">
        <v>0</v>
      </c>
      <c r="X710" s="3">
        <v>337</v>
      </c>
      <c r="Y710" s="3">
        <v>50</v>
      </c>
      <c r="Z710" s="3">
        <v>277</v>
      </c>
      <c r="AA710" s="3">
        <v>1987</v>
      </c>
      <c r="AB710" s="3">
        <v>859</v>
      </c>
      <c r="AC710" s="3">
        <v>1033</v>
      </c>
      <c r="AD710" s="3">
        <v>689</v>
      </c>
      <c r="AE710" s="3">
        <v>739</v>
      </c>
      <c r="AF710" s="3">
        <v>194</v>
      </c>
      <c r="AG710" s="3">
        <v>24</v>
      </c>
      <c r="AH710" s="3">
        <v>141</v>
      </c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</row>
    <row r="711" spans="17:62" x14ac:dyDescent="0.2">
      <c r="Q711" s="2">
        <v>71</v>
      </c>
      <c r="R711" s="1" t="s">
        <v>70</v>
      </c>
      <c r="S711" s="3">
        <v>914</v>
      </c>
      <c r="T711" s="3">
        <v>757</v>
      </c>
      <c r="U711" s="3">
        <v>738</v>
      </c>
      <c r="V711" s="3">
        <v>965</v>
      </c>
      <c r="W711" s="3">
        <v>332</v>
      </c>
      <c r="X711" s="3">
        <v>68</v>
      </c>
      <c r="Y711" s="3">
        <v>0</v>
      </c>
      <c r="Z711" s="3">
        <v>44</v>
      </c>
      <c r="AA711" s="3">
        <v>1703</v>
      </c>
      <c r="AB711" s="3">
        <v>562</v>
      </c>
      <c r="AC711" s="3">
        <v>860</v>
      </c>
      <c r="AD711" s="3">
        <v>379</v>
      </c>
      <c r="AE711" s="3">
        <v>112</v>
      </c>
      <c r="AF711" s="3">
        <v>58</v>
      </c>
      <c r="AG711" s="3">
        <v>0</v>
      </c>
      <c r="AH711" s="3">
        <v>83</v>
      </c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</row>
    <row r="712" spans="17:62" x14ac:dyDescent="0.2">
      <c r="Q712" s="2">
        <v>72</v>
      </c>
      <c r="R712" s="1" t="s">
        <v>71</v>
      </c>
      <c r="S712" s="3">
        <v>1749</v>
      </c>
      <c r="T712" s="3">
        <v>964</v>
      </c>
      <c r="U712" s="3">
        <v>960</v>
      </c>
      <c r="V712" s="3">
        <v>1253</v>
      </c>
      <c r="W712" s="3">
        <v>1630</v>
      </c>
      <c r="X712" s="3">
        <v>1129</v>
      </c>
      <c r="Y712" s="3">
        <v>455</v>
      </c>
      <c r="Z712" s="3">
        <v>608</v>
      </c>
      <c r="AA712" s="3">
        <v>2765</v>
      </c>
      <c r="AB712" s="3">
        <v>1052</v>
      </c>
      <c r="AC712" s="3">
        <v>1258</v>
      </c>
      <c r="AD712" s="3">
        <v>1496</v>
      </c>
      <c r="AE712" s="3">
        <v>689</v>
      </c>
      <c r="AF712" s="3">
        <v>1129</v>
      </c>
      <c r="AG712" s="3">
        <v>531</v>
      </c>
      <c r="AH712" s="3">
        <v>2499</v>
      </c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</row>
    <row r="713" spans="17:62" x14ac:dyDescent="0.2">
      <c r="Q713" s="2">
        <v>73</v>
      </c>
      <c r="R713" s="1" t="s">
        <v>72</v>
      </c>
      <c r="S713" s="3">
        <v>1408</v>
      </c>
      <c r="T713" s="3">
        <v>503</v>
      </c>
      <c r="U713" s="3">
        <v>937</v>
      </c>
      <c r="V713" s="3">
        <v>426</v>
      </c>
      <c r="W713" s="3">
        <v>104</v>
      </c>
      <c r="X713" s="3">
        <v>273</v>
      </c>
      <c r="Y713" s="3">
        <v>0</v>
      </c>
      <c r="Z713" s="3">
        <v>161</v>
      </c>
      <c r="AA713" s="3">
        <v>427</v>
      </c>
      <c r="AB713" s="3">
        <v>597</v>
      </c>
      <c r="AC713" s="3">
        <v>1553</v>
      </c>
      <c r="AD713" s="3">
        <v>144</v>
      </c>
      <c r="AE713" s="3">
        <v>534</v>
      </c>
      <c r="AF713" s="3">
        <v>52</v>
      </c>
      <c r="AG713" s="3">
        <v>0</v>
      </c>
      <c r="AH713" s="3">
        <v>422</v>
      </c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</row>
    <row r="714" spans="17:62" x14ac:dyDescent="0.2">
      <c r="Q714" s="2">
        <v>74</v>
      </c>
      <c r="R714" s="1" t="s">
        <v>73</v>
      </c>
      <c r="S714" s="3">
        <v>558</v>
      </c>
      <c r="T714" s="3">
        <v>302</v>
      </c>
      <c r="U714" s="3">
        <v>413</v>
      </c>
      <c r="V714" s="3">
        <v>63</v>
      </c>
      <c r="W714" s="3">
        <v>0</v>
      </c>
      <c r="X714" s="3">
        <v>0</v>
      </c>
      <c r="Y714" s="3">
        <v>0</v>
      </c>
      <c r="Z714" s="3">
        <v>0</v>
      </c>
      <c r="AA714" s="3">
        <v>613</v>
      </c>
      <c r="AB714" s="3">
        <v>149</v>
      </c>
      <c r="AC714" s="3">
        <v>493</v>
      </c>
      <c r="AD714" s="3">
        <v>0</v>
      </c>
      <c r="AE714" s="3">
        <v>56</v>
      </c>
      <c r="AF714" s="3">
        <v>83</v>
      </c>
      <c r="AG714" s="3">
        <v>64</v>
      </c>
      <c r="AH714" s="3">
        <v>0</v>
      </c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</row>
    <row r="715" spans="17:62" x14ac:dyDescent="0.2">
      <c r="Q715" s="2">
        <v>75</v>
      </c>
      <c r="R715" s="1" t="s">
        <v>74</v>
      </c>
      <c r="S715" s="3">
        <v>910</v>
      </c>
      <c r="T715" s="3">
        <v>666</v>
      </c>
      <c r="U715" s="3">
        <v>170</v>
      </c>
      <c r="V715" s="3">
        <v>219</v>
      </c>
      <c r="W715" s="3">
        <v>161</v>
      </c>
      <c r="X715" s="3">
        <v>0</v>
      </c>
      <c r="Y715" s="3">
        <v>0</v>
      </c>
      <c r="Z715" s="3">
        <v>76</v>
      </c>
      <c r="AA715" s="3">
        <v>683</v>
      </c>
      <c r="AB715" s="3">
        <v>307</v>
      </c>
      <c r="AC715" s="3">
        <v>922</v>
      </c>
      <c r="AD715" s="3">
        <v>709</v>
      </c>
      <c r="AE715" s="3">
        <v>150</v>
      </c>
      <c r="AF715" s="3">
        <v>21</v>
      </c>
      <c r="AG715" s="3">
        <v>94</v>
      </c>
      <c r="AH715" s="3">
        <v>63</v>
      </c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</row>
    <row r="716" spans="17:62" x14ac:dyDescent="0.2">
      <c r="Q716" s="2">
        <v>76</v>
      </c>
      <c r="R716" s="1" t="s">
        <v>75</v>
      </c>
      <c r="S716" s="3">
        <v>1459</v>
      </c>
      <c r="T716" s="3">
        <v>620</v>
      </c>
      <c r="U716" s="3">
        <v>1050</v>
      </c>
      <c r="V716" s="3">
        <v>637</v>
      </c>
      <c r="W716" s="3">
        <v>450</v>
      </c>
      <c r="X716" s="3">
        <v>214</v>
      </c>
      <c r="Y716" s="3">
        <v>0</v>
      </c>
      <c r="Z716" s="3">
        <v>72</v>
      </c>
      <c r="AA716" s="3">
        <v>315</v>
      </c>
      <c r="AB716" s="3">
        <v>339</v>
      </c>
      <c r="AC716" s="3">
        <v>216</v>
      </c>
      <c r="AD716" s="3">
        <v>911</v>
      </c>
      <c r="AE716" s="3">
        <v>293</v>
      </c>
      <c r="AF716" s="3">
        <v>0</v>
      </c>
      <c r="AG716" s="3">
        <v>65</v>
      </c>
      <c r="AH716" s="3">
        <v>21</v>
      </c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</row>
    <row r="717" spans="17:62" x14ac:dyDescent="0.2">
      <c r="Q717" s="2">
        <v>77</v>
      </c>
      <c r="R717" s="1" t="s">
        <v>76</v>
      </c>
      <c r="S717" s="3">
        <v>1526</v>
      </c>
      <c r="T717" s="3">
        <v>434</v>
      </c>
      <c r="U717" s="3">
        <v>460</v>
      </c>
      <c r="V717" s="3">
        <v>667</v>
      </c>
      <c r="W717" s="3">
        <v>1022</v>
      </c>
      <c r="X717" s="3">
        <v>261</v>
      </c>
      <c r="Y717" s="3">
        <v>435</v>
      </c>
      <c r="Z717" s="3">
        <v>411</v>
      </c>
      <c r="AA717" s="3">
        <v>857</v>
      </c>
      <c r="AB717" s="3">
        <v>205</v>
      </c>
      <c r="AC717" s="3">
        <v>665</v>
      </c>
      <c r="AD717" s="3">
        <v>718</v>
      </c>
      <c r="AE717" s="3">
        <v>728</v>
      </c>
      <c r="AF717" s="3">
        <v>938</v>
      </c>
      <c r="AG717" s="3">
        <v>264</v>
      </c>
      <c r="AH717" s="3">
        <v>1043</v>
      </c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</row>
    <row r="718" spans="17:62" x14ac:dyDescent="0.2">
      <c r="Q718" s="2">
        <v>78</v>
      </c>
      <c r="R718" s="1" t="s">
        <v>77</v>
      </c>
      <c r="S718" s="3">
        <v>931</v>
      </c>
      <c r="T718" s="3">
        <v>978</v>
      </c>
      <c r="U718" s="3">
        <v>510</v>
      </c>
      <c r="V718" s="3">
        <v>0</v>
      </c>
      <c r="W718" s="3">
        <v>293</v>
      </c>
      <c r="X718" s="3">
        <v>53</v>
      </c>
      <c r="Y718" s="3">
        <v>0</v>
      </c>
      <c r="Z718" s="3">
        <v>68</v>
      </c>
      <c r="AA718" s="3">
        <v>639</v>
      </c>
      <c r="AB718" s="3">
        <v>1038</v>
      </c>
      <c r="AC718" s="3">
        <v>713</v>
      </c>
      <c r="AD718" s="3">
        <v>128</v>
      </c>
      <c r="AE718" s="3">
        <v>0</v>
      </c>
      <c r="AF718" s="3">
        <v>41</v>
      </c>
      <c r="AG718" s="3">
        <v>0</v>
      </c>
      <c r="AH718" s="3">
        <v>0</v>
      </c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</row>
    <row r="719" spans="17:62" x14ac:dyDescent="0.2">
      <c r="Q719" s="2">
        <v>79</v>
      </c>
      <c r="R719" s="1" t="s">
        <v>78</v>
      </c>
      <c r="S719" s="3">
        <v>1445</v>
      </c>
      <c r="T719" s="3">
        <v>462</v>
      </c>
      <c r="U719" s="3">
        <v>428</v>
      </c>
      <c r="V719" s="3">
        <v>293</v>
      </c>
      <c r="W719" s="3">
        <v>348</v>
      </c>
      <c r="X719" s="3">
        <v>0</v>
      </c>
      <c r="Y719" s="3">
        <v>0</v>
      </c>
      <c r="Z719" s="3">
        <v>47</v>
      </c>
      <c r="AA719" s="3">
        <v>367</v>
      </c>
      <c r="AB719" s="3">
        <v>611</v>
      </c>
      <c r="AC719" s="3">
        <v>661</v>
      </c>
      <c r="AD719" s="3">
        <v>80</v>
      </c>
      <c r="AE719" s="3">
        <v>139</v>
      </c>
      <c r="AF719" s="3">
        <v>0</v>
      </c>
      <c r="AG719" s="3">
        <v>0</v>
      </c>
      <c r="AH719" s="3">
        <v>138</v>
      </c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</row>
    <row r="720" spans="17:62" x14ac:dyDescent="0.2">
      <c r="Q720" s="2">
        <v>80</v>
      </c>
      <c r="R720" s="1" t="s">
        <v>79</v>
      </c>
      <c r="S720" s="3">
        <v>1726</v>
      </c>
      <c r="T720" s="3">
        <v>135</v>
      </c>
      <c r="U720" s="3">
        <v>881</v>
      </c>
      <c r="V720" s="3">
        <v>129</v>
      </c>
      <c r="W720" s="3">
        <v>147</v>
      </c>
      <c r="X720" s="3">
        <v>40</v>
      </c>
      <c r="Y720" s="3">
        <v>0</v>
      </c>
      <c r="Z720" s="3">
        <v>53</v>
      </c>
      <c r="AA720" s="3">
        <v>1703</v>
      </c>
      <c r="AB720" s="3">
        <v>89</v>
      </c>
      <c r="AC720" s="3">
        <v>650</v>
      </c>
      <c r="AD720" s="3">
        <v>342</v>
      </c>
      <c r="AE720" s="3">
        <v>350</v>
      </c>
      <c r="AF720" s="3">
        <v>0</v>
      </c>
      <c r="AG720" s="3">
        <v>0</v>
      </c>
      <c r="AH720" s="3">
        <v>0</v>
      </c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</row>
    <row r="721" spans="17:62" x14ac:dyDescent="0.2">
      <c r="Q721" s="2">
        <v>81</v>
      </c>
      <c r="R721" s="1" t="s">
        <v>80</v>
      </c>
      <c r="S721" s="3">
        <v>830</v>
      </c>
      <c r="T721" s="3">
        <v>117</v>
      </c>
      <c r="U721" s="3">
        <v>168</v>
      </c>
      <c r="V721" s="3">
        <v>317</v>
      </c>
      <c r="W721" s="3">
        <v>684</v>
      </c>
      <c r="X721" s="3">
        <v>161</v>
      </c>
      <c r="Y721" s="3">
        <v>425</v>
      </c>
      <c r="Z721" s="3">
        <v>605</v>
      </c>
      <c r="AA721" s="3">
        <v>1138</v>
      </c>
      <c r="AB721" s="3">
        <v>435</v>
      </c>
      <c r="AC721" s="3">
        <v>479</v>
      </c>
      <c r="AD721" s="3">
        <v>871</v>
      </c>
      <c r="AE721" s="3">
        <v>193</v>
      </c>
      <c r="AF721" s="3">
        <v>413</v>
      </c>
      <c r="AG721" s="3">
        <v>426</v>
      </c>
      <c r="AH721" s="3">
        <v>1257</v>
      </c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</row>
    <row r="722" spans="17:62" x14ac:dyDescent="0.2">
      <c r="Q722" s="2">
        <v>82</v>
      </c>
      <c r="R722" s="1" t="s">
        <v>81</v>
      </c>
      <c r="S722" s="3">
        <v>1438</v>
      </c>
      <c r="T722" s="3">
        <v>957</v>
      </c>
      <c r="U722" s="3">
        <v>378</v>
      </c>
      <c r="V722" s="3">
        <v>757</v>
      </c>
      <c r="W722" s="3">
        <v>206</v>
      </c>
      <c r="X722" s="3">
        <v>625</v>
      </c>
      <c r="Y722" s="3">
        <v>49</v>
      </c>
      <c r="Z722" s="3">
        <v>519</v>
      </c>
      <c r="AA722" s="3">
        <v>1847</v>
      </c>
      <c r="AB722" s="3">
        <v>683</v>
      </c>
      <c r="AC722" s="3">
        <v>1074</v>
      </c>
      <c r="AD722" s="3">
        <v>414</v>
      </c>
      <c r="AE722" s="3">
        <v>382</v>
      </c>
      <c r="AF722" s="3">
        <v>535</v>
      </c>
      <c r="AG722" s="3">
        <v>553</v>
      </c>
      <c r="AH722" s="3">
        <v>1052</v>
      </c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</row>
    <row r="723" spans="17:62" x14ac:dyDescent="0.2">
      <c r="Q723" s="2">
        <v>83</v>
      </c>
      <c r="R723" s="1" t="s">
        <v>82</v>
      </c>
      <c r="S723" s="3">
        <v>675</v>
      </c>
      <c r="T723" s="3">
        <v>139</v>
      </c>
      <c r="U723" s="3">
        <v>86</v>
      </c>
      <c r="V723" s="3">
        <v>48</v>
      </c>
      <c r="W723" s="3">
        <v>0</v>
      </c>
      <c r="X723" s="3">
        <v>63</v>
      </c>
      <c r="Y723" s="3">
        <v>0</v>
      </c>
      <c r="Z723" s="3">
        <v>0</v>
      </c>
      <c r="AA723" s="3">
        <v>917</v>
      </c>
      <c r="AB723" s="3">
        <v>109</v>
      </c>
      <c r="AC723" s="3">
        <v>259</v>
      </c>
      <c r="AD723" s="3">
        <v>94</v>
      </c>
      <c r="AE723" s="3">
        <v>118</v>
      </c>
      <c r="AF723" s="3">
        <v>127</v>
      </c>
      <c r="AG723" s="3">
        <v>0</v>
      </c>
      <c r="AH723" s="3">
        <v>0</v>
      </c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</row>
    <row r="724" spans="17:62" x14ac:dyDescent="0.2">
      <c r="Q724" s="2">
        <v>84</v>
      </c>
      <c r="R724" s="1" t="s">
        <v>83</v>
      </c>
      <c r="S724" s="3">
        <v>571</v>
      </c>
      <c r="T724" s="3">
        <v>315</v>
      </c>
      <c r="U724" s="3">
        <v>475</v>
      </c>
      <c r="V724" s="3">
        <v>226</v>
      </c>
      <c r="W724" s="3">
        <v>0</v>
      </c>
      <c r="X724" s="3">
        <v>0</v>
      </c>
      <c r="Y724" s="3">
        <v>0</v>
      </c>
      <c r="Z724" s="3">
        <v>75</v>
      </c>
      <c r="AA724" s="3">
        <v>162</v>
      </c>
      <c r="AB724" s="3">
        <v>199</v>
      </c>
      <c r="AC724" s="3">
        <v>664</v>
      </c>
      <c r="AD724" s="3">
        <v>0</v>
      </c>
      <c r="AE724" s="3">
        <v>77</v>
      </c>
      <c r="AF724" s="3">
        <v>23</v>
      </c>
      <c r="AG724" s="3">
        <v>0</v>
      </c>
      <c r="AH724" s="3">
        <v>38</v>
      </c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</row>
    <row r="725" spans="17:62" x14ac:dyDescent="0.2">
      <c r="Q725" s="2">
        <v>85</v>
      </c>
      <c r="R725" s="1" t="s">
        <v>84</v>
      </c>
      <c r="S725" s="3">
        <v>1328</v>
      </c>
      <c r="T725" s="3">
        <v>705</v>
      </c>
      <c r="U725" s="3">
        <v>709</v>
      </c>
      <c r="V725" s="3">
        <v>621</v>
      </c>
      <c r="W725" s="3">
        <v>626</v>
      </c>
      <c r="X725" s="3">
        <v>256</v>
      </c>
      <c r="Y725" s="3">
        <v>126</v>
      </c>
      <c r="Z725" s="3">
        <v>188</v>
      </c>
      <c r="AA725" s="3">
        <v>529</v>
      </c>
      <c r="AB725" s="3">
        <v>712</v>
      </c>
      <c r="AC725" s="3">
        <v>590</v>
      </c>
      <c r="AD725" s="3">
        <v>509</v>
      </c>
      <c r="AE725" s="3">
        <v>472</v>
      </c>
      <c r="AF725" s="3">
        <v>220</v>
      </c>
      <c r="AG725" s="3">
        <v>141</v>
      </c>
      <c r="AH725" s="3">
        <v>410</v>
      </c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</row>
    <row r="726" spans="17:62" x14ac:dyDescent="0.2">
      <c r="Q726" s="2">
        <v>86</v>
      </c>
      <c r="R726" s="1" t="s">
        <v>85</v>
      </c>
      <c r="S726" s="3">
        <v>888</v>
      </c>
      <c r="T726" s="3">
        <v>471</v>
      </c>
      <c r="U726" s="3">
        <v>630</v>
      </c>
      <c r="V726" s="3">
        <v>243</v>
      </c>
      <c r="W726" s="3">
        <v>430</v>
      </c>
      <c r="X726" s="3">
        <v>315</v>
      </c>
      <c r="Y726" s="3">
        <v>103</v>
      </c>
      <c r="Z726" s="3">
        <v>222</v>
      </c>
      <c r="AA726" s="3">
        <v>493</v>
      </c>
      <c r="AB726" s="3">
        <v>309</v>
      </c>
      <c r="AC726" s="3">
        <v>399</v>
      </c>
      <c r="AD726" s="3">
        <v>766</v>
      </c>
      <c r="AE726" s="3">
        <v>436</v>
      </c>
      <c r="AF726" s="3">
        <v>213</v>
      </c>
      <c r="AG726" s="3">
        <v>248</v>
      </c>
      <c r="AH726" s="3">
        <v>427</v>
      </c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</row>
    <row r="727" spans="17:62" x14ac:dyDescent="0.2">
      <c r="Q727" s="2">
        <v>87</v>
      </c>
      <c r="R727" s="1" t="s">
        <v>86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349</v>
      </c>
      <c r="AC727" s="3">
        <v>0</v>
      </c>
      <c r="AD727" s="3">
        <v>157</v>
      </c>
      <c r="AE727" s="3">
        <v>107</v>
      </c>
      <c r="AF727" s="3">
        <v>218</v>
      </c>
      <c r="AG727" s="3">
        <v>0</v>
      </c>
      <c r="AH727" s="3">
        <v>162</v>
      </c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</row>
    <row r="728" spans="17:62" x14ac:dyDescent="0.2">
      <c r="Q728" s="2">
        <v>88</v>
      </c>
      <c r="R728" s="1" t="s">
        <v>87</v>
      </c>
      <c r="S728" s="3">
        <v>1198</v>
      </c>
      <c r="T728" s="3">
        <v>0</v>
      </c>
      <c r="U728" s="3">
        <v>653</v>
      </c>
      <c r="V728" s="3">
        <v>390</v>
      </c>
      <c r="W728" s="3">
        <v>38</v>
      </c>
      <c r="X728" s="3">
        <v>51</v>
      </c>
      <c r="Y728" s="3">
        <v>0</v>
      </c>
      <c r="Z728" s="3">
        <v>0</v>
      </c>
      <c r="AA728" s="3">
        <v>366</v>
      </c>
      <c r="AB728" s="3">
        <v>0</v>
      </c>
      <c r="AC728" s="3">
        <v>502</v>
      </c>
      <c r="AD728" s="3">
        <v>330</v>
      </c>
      <c r="AE728" s="3">
        <v>71</v>
      </c>
      <c r="AF728" s="3">
        <v>147</v>
      </c>
      <c r="AG728" s="3">
        <v>0</v>
      </c>
      <c r="AH728" s="3">
        <v>91</v>
      </c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</row>
    <row r="729" spans="17:62" x14ac:dyDescent="0.2">
      <c r="Q729" s="2">
        <v>89</v>
      </c>
      <c r="R729" s="1" t="s">
        <v>88</v>
      </c>
      <c r="S729" s="3">
        <v>1159</v>
      </c>
      <c r="T729" s="3">
        <v>421</v>
      </c>
      <c r="U729" s="3">
        <v>1532</v>
      </c>
      <c r="V729" s="3">
        <v>1862</v>
      </c>
      <c r="W729" s="3">
        <v>634</v>
      </c>
      <c r="X729" s="3">
        <v>1025</v>
      </c>
      <c r="Y729" s="3">
        <v>810</v>
      </c>
      <c r="Z729" s="3">
        <v>2622</v>
      </c>
      <c r="AA729" s="3">
        <v>763</v>
      </c>
      <c r="AB729" s="3">
        <v>1401</v>
      </c>
      <c r="AC729" s="3">
        <v>458</v>
      </c>
      <c r="AD729" s="3">
        <v>783</v>
      </c>
      <c r="AE729" s="3">
        <v>1339</v>
      </c>
      <c r="AF729" s="3">
        <v>1313</v>
      </c>
      <c r="AG729" s="3">
        <v>1368</v>
      </c>
      <c r="AH729" s="3">
        <v>4326</v>
      </c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</row>
    <row r="730" spans="17:62" x14ac:dyDescent="0.2">
      <c r="Q730" s="2">
        <v>90</v>
      </c>
      <c r="R730" s="1" t="s">
        <v>89</v>
      </c>
      <c r="S730" s="3">
        <v>1588</v>
      </c>
      <c r="T730" s="3">
        <v>1231</v>
      </c>
      <c r="U730" s="3">
        <v>1038</v>
      </c>
      <c r="V730" s="3">
        <v>635</v>
      </c>
      <c r="W730" s="3">
        <v>344</v>
      </c>
      <c r="X730" s="3">
        <v>65</v>
      </c>
      <c r="Y730" s="3">
        <v>0</v>
      </c>
      <c r="Z730" s="3">
        <v>72</v>
      </c>
      <c r="AA730" s="3">
        <v>1875</v>
      </c>
      <c r="AB730" s="3">
        <v>334</v>
      </c>
      <c r="AC730" s="3">
        <v>1941</v>
      </c>
      <c r="AD730" s="3">
        <v>1190</v>
      </c>
      <c r="AE730" s="3">
        <v>424</v>
      </c>
      <c r="AF730" s="3">
        <v>196</v>
      </c>
      <c r="AG730" s="3">
        <v>216</v>
      </c>
      <c r="AH730" s="3">
        <v>204</v>
      </c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</row>
    <row r="731" spans="17:62" x14ac:dyDescent="0.2">
      <c r="Q731" s="2">
        <v>91</v>
      </c>
      <c r="R731" s="1" t="s">
        <v>90</v>
      </c>
      <c r="S731" s="3">
        <v>677</v>
      </c>
      <c r="T731" s="3">
        <v>725</v>
      </c>
      <c r="U731" s="3">
        <v>597</v>
      </c>
      <c r="V731" s="3">
        <v>102</v>
      </c>
      <c r="W731" s="3">
        <v>119</v>
      </c>
      <c r="X731" s="3">
        <v>0</v>
      </c>
      <c r="Y731" s="3">
        <v>0</v>
      </c>
      <c r="Z731" s="3">
        <v>228</v>
      </c>
      <c r="AA731" s="3">
        <v>722</v>
      </c>
      <c r="AB731" s="3">
        <v>614</v>
      </c>
      <c r="AC731" s="3">
        <v>315</v>
      </c>
      <c r="AD731" s="3">
        <v>279</v>
      </c>
      <c r="AE731" s="3">
        <v>627</v>
      </c>
      <c r="AF731" s="3">
        <v>0</v>
      </c>
      <c r="AG731" s="3">
        <v>381</v>
      </c>
      <c r="AH731" s="3">
        <v>245</v>
      </c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</row>
    <row r="732" spans="17:62" x14ac:dyDescent="0.2">
      <c r="Q732" s="2">
        <v>92</v>
      </c>
      <c r="R732" s="1" t="s">
        <v>91</v>
      </c>
      <c r="S732" s="3">
        <v>2430</v>
      </c>
      <c r="T732" s="3">
        <v>1426</v>
      </c>
      <c r="U732" s="3">
        <v>1818</v>
      </c>
      <c r="V732" s="3">
        <v>1598</v>
      </c>
      <c r="W732" s="3">
        <v>1298</v>
      </c>
      <c r="X732" s="3">
        <v>524</v>
      </c>
      <c r="Y732" s="3">
        <v>127</v>
      </c>
      <c r="Z732" s="3">
        <v>526</v>
      </c>
      <c r="AA732" s="3">
        <v>4038</v>
      </c>
      <c r="AB732" s="3">
        <v>1197</v>
      </c>
      <c r="AC732" s="3">
        <v>1666</v>
      </c>
      <c r="AD732" s="3">
        <v>2120</v>
      </c>
      <c r="AE732" s="3">
        <v>2651</v>
      </c>
      <c r="AF732" s="3">
        <v>1535</v>
      </c>
      <c r="AG732" s="3">
        <v>1288</v>
      </c>
      <c r="AH732" s="3">
        <v>1690</v>
      </c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</row>
    <row r="733" spans="17:62" x14ac:dyDescent="0.2">
      <c r="Q733" s="2">
        <v>93</v>
      </c>
      <c r="R733" s="1" t="s">
        <v>92</v>
      </c>
      <c r="S733" s="3">
        <v>442</v>
      </c>
      <c r="T733" s="3">
        <v>42</v>
      </c>
      <c r="U733" s="3">
        <v>646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154</v>
      </c>
      <c r="AB733" s="3">
        <v>366</v>
      </c>
      <c r="AC733" s="3">
        <v>107</v>
      </c>
      <c r="AD733" s="3">
        <v>369</v>
      </c>
      <c r="AE733" s="3">
        <v>112</v>
      </c>
      <c r="AF733" s="3">
        <v>75</v>
      </c>
      <c r="AG733" s="3">
        <v>103</v>
      </c>
      <c r="AH733" s="3">
        <v>32</v>
      </c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</row>
    <row r="734" spans="17:62" x14ac:dyDescent="0.2">
      <c r="Q734" s="2">
        <v>94</v>
      </c>
      <c r="R734" s="1" t="s">
        <v>93</v>
      </c>
      <c r="S734" s="3">
        <v>1159</v>
      </c>
      <c r="T734" s="3">
        <v>1394</v>
      </c>
      <c r="U734" s="3">
        <v>2988</v>
      </c>
      <c r="V734" s="3">
        <v>273</v>
      </c>
      <c r="W734" s="3">
        <v>65</v>
      </c>
      <c r="X734" s="3">
        <v>0</v>
      </c>
      <c r="Y734" s="3">
        <v>0</v>
      </c>
      <c r="Z734" s="3">
        <v>45</v>
      </c>
      <c r="AA734" s="3">
        <v>1317</v>
      </c>
      <c r="AB734" s="3">
        <v>375</v>
      </c>
      <c r="AC734" s="3">
        <v>898</v>
      </c>
      <c r="AD734" s="3">
        <v>282</v>
      </c>
      <c r="AE734" s="3">
        <v>332</v>
      </c>
      <c r="AF734" s="3">
        <v>222</v>
      </c>
      <c r="AG734" s="3">
        <v>303</v>
      </c>
      <c r="AH734" s="3">
        <v>111</v>
      </c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</row>
    <row r="735" spans="17:62" x14ac:dyDescent="0.2">
      <c r="Q735" s="2">
        <v>95</v>
      </c>
      <c r="R735" s="1" t="s">
        <v>94</v>
      </c>
      <c r="S735" s="3">
        <v>1086</v>
      </c>
      <c r="T735" s="3">
        <v>617</v>
      </c>
      <c r="U735" s="3">
        <v>104</v>
      </c>
      <c r="V735" s="3">
        <v>448</v>
      </c>
      <c r="W735" s="3">
        <v>41</v>
      </c>
      <c r="X735" s="3">
        <v>0</v>
      </c>
      <c r="Y735" s="3">
        <v>0</v>
      </c>
      <c r="Z735" s="3">
        <v>61</v>
      </c>
      <c r="AA735" s="3">
        <v>492</v>
      </c>
      <c r="AB735" s="3">
        <v>371</v>
      </c>
      <c r="AC735" s="3">
        <v>567</v>
      </c>
      <c r="AD735" s="3">
        <v>61</v>
      </c>
      <c r="AE735" s="3">
        <v>0</v>
      </c>
      <c r="AF735" s="3">
        <v>0</v>
      </c>
      <c r="AG735" s="3">
        <v>0</v>
      </c>
      <c r="AH735" s="3">
        <v>21</v>
      </c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</row>
    <row r="736" spans="17:62" x14ac:dyDescent="0.2">
      <c r="Q736" s="2">
        <v>96</v>
      </c>
      <c r="R736" s="1" t="s">
        <v>95</v>
      </c>
      <c r="S736" s="3">
        <v>2847</v>
      </c>
      <c r="T736" s="3">
        <v>713</v>
      </c>
      <c r="U736" s="3">
        <v>1360</v>
      </c>
      <c r="V736" s="3">
        <v>454</v>
      </c>
      <c r="W736" s="3">
        <v>335</v>
      </c>
      <c r="X736" s="3">
        <v>379</v>
      </c>
      <c r="Y736" s="3">
        <v>0</v>
      </c>
      <c r="Z736" s="3">
        <v>46</v>
      </c>
      <c r="AA736" s="3">
        <v>752</v>
      </c>
      <c r="AB736" s="3">
        <v>393</v>
      </c>
      <c r="AC736" s="3">
        <v>1147</v>
      </c>
      <c r="AD736" s="3">
        <v>632</v>
      </c>
      <c r="AE736" s="3">
        <v>941</v>
      </c>
      <c r="AF736" s="3">
        <v>395</v>
      </c>
      <c r="AG736" s="3">
        <v>42</v>
      </c>
      <c r="AH736" s="3">
        <v>216</v>
      </c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</row>
    <row r="737" spans="11:62" x14ac:dyDescent="0.2">
      <c r="Q737" s="2">
        <v>97</v>
      </c>
      <c r="R737" s="1" t="s">
        <v>96</v>
      </c>
      <c r="S737" s="3">
        <v>521</v>
      </c>
      <c r="T737" s="3">
        <v>49</v>
      </c>
      <c r="U737" s="3">
        <v>195</v>
      </c>
      <c r="V737" s="3">
        <v>0</v>
      </c>
      <c r="W737" s="3">
        <v>155</v>
      </c>
      <c r="X737" s="3">
        <v>0</v>
      </c>
      <c r="Y737" s="3">
        <v>0</v>
      </c>
      <c r="Z737" s="3">
        <v>0</v>
      </c>
      <c r="AA737" s="3">
        <v>925</v>
      </c>
      <c r="AB737" s="3">
        <v>26</v>
      </c>
      <c r="AC737" s="3">
        <v>338</v>
      </c>
      <c r="AD737" s="3">
        <v>234</v>
      </c>
      <c r="AE737" s="3">
        <v>157</v>
      </c>
      <c r="AF737" s="3">
        <v>212</v>
      </c>
      <c r="AG737" s="3">
        <v>0</v>
      </c>
      <c r="AH737" s="3">
        <v>66</v>
      </c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</row>
    <row r="738" spans="11:62" x14ac:dyDescent="0.2">
      <c r="Q738" s="2">
        <v>98</v>
      </c>
      <c r="R738" s="1" t="s">
        <v>97</v>
      </c>
      <c r="S738" s="3">
        <v>664</v>
      </c>
      <c r="T738" s="3">
        <v>105</v>
      </c>
      <c r="U738" s="3">
        <v>532</v>
      </c>
      <c r="V738" s="3">
        <v>114</v>
      </c>
      <c r="W738" s="3">
        <v>104</v>
      </c>
      <c r="X738" s="3">
        <v>0</v>
      </c>
      <c r="Y738" s="3">
        <v>0</v>
      </c>
      <c r="Z738" s="3">
        <v>0</v>
      </c>
      <c r="AA738" s="3">
        <v>577</v>
      </c>
      <c r="AB738" s="3">
        <v>295</v>
      </c>
      <c r="AC738" s="3">
        <v>194</v>
      </c>
      <c r="AD738" s="3">
        <v>0</v>
      </c>
      <c r="AE738" s="3">
        <v>59</v>
      </c>
      <c r="AF738" s="3">
        <v>0</v>
      </c>
      <c r="AG738" s="3">
        <v>0</v>
      </c>
      <c r="AH738" s="3">
        <v>305</v>
      </c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</row>
    <row r="739" spans="11:62" x14ac:dyDescent="0.2">
      <c r="Q739" s="2">
        <v>99</v>
      </c>
      <c r="R739" s="1" t="s">
        <v>98</v>
      </c>
      <c r="S739" s="3">
        <v>658</v>
      </c>
      <c r="T739" s="3">
        <v>233</v>
      </c>
      <c r="U739" s="3">
        <v>709</v>
      </c>
      <c r="V739" s="3">
        <v>93</v>
      </c>
      <c r="W739" s="3">
        <v>0</v>
      </c>
      <c r="X739" s="3">
        <v>0</v>
      </c>
      <c r="Y739" s="3">
        <v>0</v>
      </c>
      <c r="Z739" s="3">
        <v>119</v>
      </c>
      <c r="AA739" s="3">
        <v>1395</v>
      </c>
      <c r="AB739" s="3">
        <v>135</v>
      </c>
      <c r="AC739" s="3">
        <v>409</v>
      </c>
      <c r="AD739" s="3">
        <v>452</v>
      </c>
      <c r="AE739" s="3">
        <v>0</v>
      </c>
      <c r="AF739" s="3">
        <v>86</v>
      </c>
      <c r="AG739" s="3">
        <v>77</v>
      </c>
      <c r="AH739" s="3">
        <v>66</v>
      </c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</row>
    <row r="740" spans="11:62" x14ac:dyDescent="0.2">
      <c r="Q740" s="2">
        <v>100</v>
      </c>
      <c r="R740" s="1" t="s">
        <v>99</v>
      </c>
      <c r="S740" s="3">
        <v>2037</v>
      </c>
      <c r="T740" s="3">
        <v>304</v>
      </c>
      <c r="U740" s="3">
        <v>195</v>
      </c>
      <c r="V740" s="3">
        <v>232</v>
      </c>
      <c r="W740" s="3">
        <v>36</v>
      </c>
      <c r="X740" s="3">
        <v>48</v>
      </c>
      <c r="Y740" s="3">
        <v>0</v>
      </c>
      <c r="Z740" s="3">
        <v>0</v>
      </c>
      <c r="AA740" s="3">
        <v>611</v>
      </c>
      <c r="AB740" s="3">
        <v>84</v>
      </c>
      <c r="AC740" s="3">
        <v>251</v>
      </c>
      <c r="AD740" s="3">
        <v>86</v>
      </c>
      <c r="AE740" s="3">
        <v>93</v>
      </c>
      <c r="AF740" s="3">
        <v>0</v>
      </c>
      <c r="AG740" s="3">
        <v>0</v>
      </c>
      <c r="AH740" s="3">
        <v>31</v>
      </c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</row>
    <row r="741" spans="11:62" x14ac:dyDescent="0.2">
      <c r="Q741" s="1">
        <v>110</v>
      </c>
      <c r="R741" s="1" t="s">
        <v>318</v>
      </c>
      <c r="S741" s="3">
        <v>3374</v>
      </c>
      <c r="T741" s="3">
        <v>712</v>
      </c>
      <c r="U741" s="3">
        <v>1721</v>
      </c>
      <c r="V741" s="3">
        <v>1365</v>
      </c>
      <c r="W741" s="3">
        <v>964</v>
      </c>
      <c r="X741" s="3">
        <v>374</v>
      </c>
      <c r="Y741" s="3">
        <v>94</v>
      </c>
      <c r="Z741" s="3">
        <v>167</v>
      </c>
      <c r="AA741" s="3">
        <v>1136</v>
      </c>
      <c r="AB741" s="3">
        <v>1229</v>
      </c>
      <c r="AC741" s="3">
        <v>1826</v>
      </c>
      <c r="AD741" s="3">
        <v>1406</v>
      </c>
      <c r="AE741" s="3">
        <v>1234</v>
      </c>
      <c r="AF741" s="3">
        <v>478</v>
      </c>
      <c r="AG741" s="1">
        <v>227</v>
      </c>
      <c r="AH741" s="1">
        <v>583</v>
      </c>
    </row>
    <row r="743" spans="11:62" x14ac:dyDescent="0.2">
      <c r="S743" s="1" t="s">
        <v>284</v>
      </c>
      <c r="Z743" s="1" t="s">
        <v>285</v>
      </c>
    </row>
    <row r="744" spans="11:62" x14ac:dyDescent="0.2">
      <c r="S744" s="1" t="s">
        <v>277</v>
      </c>
      <c r="T744" s="1" t="s">
        <v>278</v>
      </c>
      <c r="U744" s="1" t="s">
        <v>279</v>
      </c>
      <c r="V744" s="1" t="s">
        <v>280</v>
      </c>
      <c r="W744" s="1" t="s">
        <v>281</v>
      </c>
      <c r="X744" s="1" t="s">
        <v>282</v>
      </c>
      <c r="Y744" s="1" t="s">
        <v>283</v>
      </c>
      <c r="Z744" s="3" t="s">
        <v>277</v>
      </c>
      <c r="AA744" s="3" t="s">
        <v>278</v>
      </c>
      <c r="AB744" s="3" t="s">
        <v>279</v>
      </c>
      <c r="AC744" s="3" t="s">
        <v>280</v>
      </c>
      <c r="AD744" s="3" t="s">
        <v>281</v>
      </c>
      <c r="AE744" s="3" t="s">
        <v>282</v>
      </c>
      <c r="AF744" s="3" t="s">
        <v>283</v>
      </c>
    </row>
    <row r="745" spans="11:62" x14ac:dyDescent="0.2">
      <c r="Q745" s="2">
        <v>1</v>
      </c>
      <c r="R745" s="1" t="s">
        <v>0</v>
      </c>
      <c r="S745" s="3">
        <v>38763</v>
      </c>
      <c r="T745" s="3">
        <v>43350</v>
      </c>
      <c r="U745" s="3">
        <v>30279</v>
      </c>
      <c r="V745" s="3">
        <v>35924</v>
      </c>
      <c r="W745" s="3">
        <v>25325</v>
      </c>
      <c r="X745" s="3">
        <v>29256</v>
      </c>
      <c r="Y745" s="3">
        <v>32647</v>
      </c>
      <c r="Z745" s="3">
        <v>45041</v>
      </c>
      <c r="AA745" s="3">
        <v>48989</v>
      </c>
      <c r="AB745" s="3">
        <v>32519</v>
      </c>
      <c r="AC745" s="3">
        <v>44542</v>
      </c>
      <c r="AD745" s="3">
        <v>30395</v>
      </c>
      <c r="AE745" s="3">
        <v>37349</v>
      </c>
      <c r="AF745" s="3">
        <v>47486</v>
      </c>
    </row>
    <row r="746" spans="11:62" x14ac:dyDescent="0.2">
      <c r="N746" s="1">
        <v>1.194</v>
      </c>
      <c r="O746" s="1">
        <v>1.0229999999999999</v>
      </c>
      <c r="Q746" s="2">
        <v>2</v>
      </c>
      <c r="R746" s="1" t="s">
        <v>1</v>
      </c>
      <c r="S746" s="3">
        <v>31140</v>
      </c>
      <c r="T746" s="3">
        <v>35511</v>
      </c>
      <c r="U746" s="3">
        <v>23717</v>
      </c>
      <c r="V746" s="3">
        <v>15500</v>
      </c>
      <c r="W746" s="3">
        <v>15483</v>
      </c>
      <c r="X746" s="3">
        <v>20300</v>
      </c>
      <c r="Y746" s="3">
        <v>30699</v>
      </c>
      <c r="Z746" s="3">
        <v>35608</v>
      </c>
      <c r="AA746" s="3">
        <v>38083</v>
      </c>
      <c r="AB746" s="3">
        <v>27294</v>
      </c>
      <c r="AC746" s="3">
        <v>21149</v>
      </c>
      <c r="AD746" s="3">
        <v>20679</v>
      </c>
      <c r="AE746" s="3">
        <v>29106</v>
      </c>
      <c r="AF746" s="3">
        <v>38478</v>
      </c>
    </row>
    <row r="747" spans="11:62" x14ac:dyDescent="0.2">
      <c r="N747" s="1">
        <v>2007</v>
      </c>
      <c r="O747" s="1">
        <v>2017</v>
      </c>
      <c r="Q747" s="2">
        <v>3</v>
      </c>
      <c r="R747" s="1" t="s">
        <v>2</v>
      </c>
      <c r="S747" s="3">
        <v>35627</v>
      </c>
      <c r="T747" s="3">
        <v>37519</v>
      </c>
      <c r="U747" s="3">
        <v>25564</v>
      </c>
      <c r="V747" s="3">
        <v>35605</v>
      </c>
      <c r="W747" s="3">
        <v>18718</v>
      </c>
      <c r="X747" s="3">
        <v>31876</v>
      </c>
      <c r="Y747" s="3">
        <v>36677</v>
      </c>
      <c r="Z747" s="3">
        <v>41239</v>
      </c>
      <c r="AA747" s="3">
        <v>41820</v>
      </c>
      <c r="AB747" s="3">
        <v>29217</v>
      </c>
      <c r="AC747" s="3">
        <v>46610</v>
      </c>
      <c r="AD747" s="3">
        <v>26398</v>
      </c>
      <c r="AE747" s="3">
        <v>36708</v>
      </c>
      <c r="AF747" s="3">
        <v>50976</v>
      </c>
    </row>
    <row r="748" spans="11:62" x14ac:dyDescent="0.2">
      <c r="K748" s="1">
        <v>3</v>
      </c>
      <c r="L748" s="1">
        <v>10</v>
      </c>
      <c r="M748" s="1" t="s">
        <v>327</v>
      </c>
      <c r="N748" s="3">
        <f>VLOOKUP($F$1, $Q$745:$AC$845, K748)*N$746</f>
        <v>42371.477999999996</v>
      </c>
      <c r="O748" s="3">
        <f>VLOOKUP($F$1, $Q$745:$AC$845, L748)*O$746</f>
        <v>40854.527999999998</v>
      </c>
      <c r="Q748" s="2">
        <v>4</v>
      </c>
      <c r="R748" s="1" t="s">
        <v>3</v>
      </c>
      <c r="S748" s="3">
        <v>30542</v>
      </c>
      <c r="T748" s="3">
        <v>32158</v>
      </c>
      <c r="U748" s="3">
        <v>23155</v>
      </c>
      <c r="V748" s="3">
        <v>15496</v>
      </c>
      <c r="W748" s="3">
        <v>16993</v>
      </c>
      <c r="X748" s="3">
        <v>20721</v>
      </c>
      <c r="Y748" s="3">
        <v>35630</v>
      </c>
      <c r="Z748" s="3">
        <v>31827</v>
      </c>
      <c r="AA748" s="3">
        <v>33555</v>
      </c>
      <c r="AB748" s="3">
        <v>25290</v>
      </c>
      <c r="AC748" s="3">
        <v>20480</v>
      </c>
      <c r="AD748" s="3">
        <v>20187</v>
      </c>
      <c r="AE748" s="3">
        <v>24520</v>
      </c>
      <c r="AF748" s="3">
        <v>39771</v>
      </c>
    </row>
    <row r="749" spans="11:62" x14ac:dyDescent="0.2">
      <c r="K749" s="1">
        <v>6</v>
      </c>
      <c r="L749" s="1">
        <v>13</v>
      </c>
      <c r="M749" s="1" t="s">
        <v>320</v>
      </c>
      <c r="N749" s="3">
        <f>VLOOKUP($F$1, $Q$745:$AC$845, K749)*N$746</f>
        <v>25354.59</v>
      </c>
      <c r="O749" s="3">
        <f>VLOOKUP($F$1, $Q$745:$AC$845, L749)*O$746</f>
        <v>24242.030999999999</v>
      </c>
      <c r="Q749" s="2">
        <v>5</v>
      </c>
      <c r="R749" s="1" t="s">
        <v>4</v>
      </c>
      <c r="S749" s="3">
        <v>36864</v>
      </c>
      <c r="T749" s="3">
        <v>40669</v>
      </c>
      <c r="U749" s="3">
        <v>27096</v>
      </c>
      <c r="V749" s="3">
        <v>29497</v>
      </c>
      <c r="W749" s="3">
        <v>15910</v>
      </c>
      <c r="X749" s="3">
        <v>25946</v>
      </c>
      <c r="Y749" s="3">
        <v>35284</v>
      </c>
      <c r="Z749" s="3">
        <v>42862</v>
      </c>
      <c r="AA749" s="3">
        <v>46550</v>
      </c>
      <c r="AB749" s="3">
        <v>31018</v>
      </c>
      <c r="AC749" s="3">
        <v>37006</v>
      </c>
      <c r="AD749" s="3">
        <v>25921</v>
      </c>
      <c r="AE749" s="3">
        <v>29180</v>
      </c>
      <c r="AF749" s="3">
        <v>52096</v>
      </c>
    </row>
    <row r="750" spans="11:62" x14ac:dyDescent="0.2">
      <c r="Q750" s="2">
        <v>6</v>
      </c>
      <c r="R750" s="1" t="s">
        <v>5</v>
      </c>
      <c r="S750" s="3">
        <v>31866</v>
      </c>
      <c r="T750" s="3">
        <v>34213</v>
      </c>
      <c r="U750" s="3">
        <v>21563</v>
      </c>
      <c r="V750" s="3">
        <v>21377</v>
      </c>
      <c r="W750" s="3">
        <v>15268</v>
      </c>
      <c r="X750" s="3">
        <v>20522</v>
      </c>
      <c r="Y750" s="3">
        <v>41536</v>
      </c>
      <c r="Z750" s="3">
        <v>38746</v>
      </c>
      <c r="AA750" s="3">
        <v>40559</v>
      </c>
      <c r="AB750" s="3">
        <v>27533</v>
      </c>
      <c r="AC750" s="3">
        <v>29690</v>
      </c>
      <c r="AD750" s="3">
        <v>21036</v>
      </c>
      <c r="AE750" s="3">
        <v>30899</v>
      </c>
      <c r="AF750" s="3">
        <v>52774</v>
      </c>
    </row>
    <row r="751" spans="11:62" x14ac:dyDescent="0.2">
      <c r="Q751" s="2">
        <v>7</v>
      </c>
      <c r="R751" s="1" t="s">
        <v>6</v>
      </c>
      <c r="S751" s="3">
        <v>31422</v>
      </c>
      <c r="T751" s="3">
        <v>34021</v>
      </c>
      <c r="U751" s="3">
        <v>22780</v>
      </c>
      <c r="V751" s="3">
        <v>21619</v>
      </c>
      <c r="W751" s="3">
        <v>15348</v>
      </c>
      <c r="X751" s="3">
        <v>18583</v>
      </c>
      <c r="Y751" s="3">
        <v>31318</v>
      </c>
      <c r="Z751" s="3">
        <v>37473</v>
      </c>
      <c r="AA751" s="3">
        <v>40652</v>
      </c>
      <c r="AB751" s="3">
        <v>26632</v>
      </c>
      <c r="AC751" s="3">
        <v>26414</v>
      </c>
      <c r="AD751" s="3">
        <v>17889</v>
      </c>
      <c r="AE751" s="3">
        <v>25123</v>
      </c>
      <c r="AF751" s="3">
        <v>40828</v>
      </c>
    </row>
    <row r="752" spans="11:62" x14ac:dyDescent="0.2">
      <c r="Q752" s="2">
        <v>8</v>
      </c>
      <c r="R752" s="1" t="s">
        <v>7</v>
      </c>
      <c r="S752" s="3">
        <v>46995</v>
      </c>
      <c r="T752" s="3">
        <v>50281</v>
      </c>
      <c r="U752" s="3">
        <v>38878</v>
      </c>
      <c r="V752" s="3">
        <v>44417</v>
      </c>
      <c r="W752" s="3">
        <v>30943</v>
      </c>
      <c r="X752" s="3">
        <v>55801</v>
      </c>
      <c r="Y752" s="3">
        <v>41007</v>
      </c>
      <c r="Z752" s="3">
        <v>53358</v>
      </c>
      <c r="AA752" s="3">
        <v>55041</v>
      </c>
      <c r="AB752" s="3">
        <v>41128</v>
      </c>
      <c r="AC752" s="3">
        <v>59517</v>
      </c>
      <c r="AD752" s="3">
        <v>40296</v>
      </c>
      <c r="AE752" s="3">
        <v>51890</v>
      </c>
      <c r="AF752" s="3">
        <v>60222</v>
      </c>
    </row>
    <row r="753" spans="17:32" x14ac:dyDescent="0.2">
      <c r="Q753" s="2">
        <v>9</v>
      </c>
      <c r="R753" s="1" t="s">
        <v>8</v>
      </c>
      <c r="S753" s="3">
        <v>35487</v>
      </c>
      <c r="T753" s="3">
        <v>37913</v>
      </c>
      <c r="U753" s="3">
        <v>24579</v>
      </c>
      <c r="V753" s="3">
        <v>21235</v>
      </c>
      <c r="W753" s="3">
        <v>17839</v>
      </c>
      <c r="X753" s="3">
        <v>20665</v>
      </c>
      <c r="Y753" s="3">
        <v>41778</v>
      </c>
      <c r="Z753" s="3">
        <v>39936</v>
      </c>
      <c r="AA753" s="3">
        <v>41365</v>
      </c>
      <c r="AB753" s="3">
        <v>27128</v>
      </c>
      <c r="AC753" s="3">
        <v>23697</v>
      </c>
      <c r="AD753" s="3">
        <v>17925</v>
      </c>
      <c r="AE753" s="3">
        <v>32155</v>
      </c>
      <c r="AF753" s="3">
        <v>52425</v>
      </c>
    </row>
    <row r="754" spans="17:32" x14ac:dyDescent="0.2">
      <c r="Q754" s="2">
        <v>10</v>
      </c>
      <c r="R754" s="1" t="s">
        <v>9</v>
      </c>
      <c r="S754" s="3">
        <v>40631</v>
      </c>
      <c r="T754" s="3">
        <v>42793</v>
      </c>
      <c r="U754" s="3">
        <v>30662</v>
      </c>
      <c r="V754" s="3">
        <v>38981</v>
      </c>
      <c r="W754" s="3">
        <v>25240</v>
      </c>
      <c r="X754" s="3">
        <v>30390</v>
      </c>
      <c r="Y754" s="3">
        <v>34212</v>
      </c>
      <c r="Z754" s="3">
        <v>50303</v>
      </c>
      <c r="AA754" s="3">
        <v>51535</v>
      </c>
      <c r="AB754" s="3">
        <v>37504</v>
      </c>
      <c r="AC754" s="3">
        <v>50610</v>
      </c>
      <c r="AD754" s="3">
        <v>29750</v>
      </c>
      <c r="AE754" s="3">
        <v>43824</v>
      </c>
      <c r="AF754" s="3">
        <v>56684</v>
      </c>
    </row>
    <row r="755" spans="17:32" x14ac:dyDescent="0.2">
      <c r="Q755" s="2">
        <v>11</v>
      </c>
      <c r="R755" s="1" t="s">
        <v>10</v>
      </c>
      <c r="S755" s="3">
        <v>35093</v>
      </c>
      <c r="T755" s="3">
        <v>37296</v>
      </c>
      <c r="U755" s="3">
        <v>23560</v>
      </c>
      <c r="V755" s="3">
        <v>14809</v>
      </c>
      <c r="W755" s="3">
        <v>9862</v>
      </c>
      <c r="X755" s="3">
        <v>26081</v>
      </c>
      <c r="Y755" s="3">
        <v>26988</v>
      </c>
      <c r="Z755" s="3">
        <v>39817</v>
      </c>
      <c r="AA755" s="3">
        <v>41537</v>
      </c>
      <c r="AB755" s="3">
        <v>26322</v>
      </c>
      <c r="AC755" s="3">
        <v>20107</v>
      </c>
      <c r="AD755" s="3">
        <v>15744</v>
      </c>
      <c r="AE755" s="3">
        <v>18672</v>
      </c>
      <c r="AF755" s="3">
        <v>41095</v>
      </c>
    </row>
    <row r="756" spans="17:32" x14ac:dyDescent="0.2">
      <c r="Q756" s="2">
        <v>12</v>
      </c>
      <c r="R756" s="1" t="s">
        <v>11</v>
      </c>
      <c r="S756" s="3">
        <v>31636</v>
      </c>
      <c r="T756" s="3">
        <v>34370</v>
      </c>
      <c r="U756" s="3">
        <v>25687</v>
      </c>
      <c r="V756" s="3">
        <v>17221</v>
      </c>
      <c r="W756" s="3">
        <v>15926</v>
      </c>
      <c r="X756" s="3">
        <v>17825</v>
      </c>
      <c r="Y756" s="3">
        <v>40075</v>
      </c>
      <c r="Z756" s="3">
        <v>36782</v>
      </c>
      <c r="AA756" s="3">
        <v>38997</v>
      </c>
      <c r="AB756" s="3">
        <v>28872</v>
      </c>
      <c r="AC756" s="3">
        <v>21833</v>
      </c>
      <c r="AD756" s="3">
        <v>17221</v>
      </c>
      <c r="AE756" s="3">
        <v>30262</v>
      </c>
      <c r="AF756" s="3">
        <v>47715</v>
      </c>
    </row>
    <row r="757" spans="17:32" x14ac:dyDescent="0.2">
      <c r="Q757" s="2">
        <v>13</v>
      </c>
      <c r="R757" s="1" t="s">
        <v>12</v>
      </c>
      <c r="S757" s="3">
        <v>42162</v>
      </c>
      <c r="T757" s="3">
        <v>46455</v>
      </c>
      <c r="U757" s="3">
        <v>40242</v>
      </c>
      <c r="V757" s="3">
        <v>37198</v>
      </c>
      <c r="W757" s="3">
        <v>27504</v>
      </c>
      <c r="X757" s="3">
        <v>35961</v>
      </c>
      <c r="Y757" s="3">
        <v>36425</v>
      </c>
      <c r="Z757" s="3">
        <v>52456</v>
      </c>
      <c r="AA757" s="3">
        <v>53008</v>
      </c>
      <c r="AB757" s="3">
        <v>42028</v>
      </c>
      <c r="AC757" s="3">
        <v>60974</v>
      </c>
      <c r="AD757" s="3">
        <v>41799</v>
      </c>
      <c r="AE757" s="3">
        <v>61143</v>
      </c>
      <c r="AF757" s="3">
        <v>51597</v>
      </c>
    </row>
    <row r="758" spans="17:32" x14ac:dyDescent="0.2">
      <c r="Q758" s="2">
        <v>14</v>
      </c>
      <c r="R758" s="1" t="s">
        <v>13</v>
      </c>
      <c r="S758" s="3">
        <v>39662</v>
      </c>
      <c r="T758" s="3">
        <v>41212</v>
      </c>
      <c r="U758" s="3">
        <v>36011</v>
      </c>
      <c r="V758" s="3">
        <v>33868</v>
      </c>
      <c r="W758" s="3">
        <v>23673</v>
      </c>
      <c r="X758" s="3">
        <v>47658</v>
      </c>
      <c r="Y758" s="3">
        <v>36005</v>
      </c>
      <c r="Z758" s="3">
        <v>49154</v>
      </c>
      <c r="AA758" s="3">
        <v>50134</v>
      </c>
      <c r="AB758" s="3">
        <v>41715</v>
      </c>
      <c r="AC758" s="3">
        <v>51497</v>
      </c>
      <c r="AD758" s="3">
        <v>37486</v>
      </c>
      <c r="AE758" s="3">
        <v>60316</v>
      </c>
      <c r="AF758" s="3">
        <v>50778</v>
      </c>
    </row>
    <row r="759" spans="17:32" x14ac:dyDescent="0.2">
      <c r="Q759" s="2">
        <v>15</v>
      </c>
      <c r="R759" s="1" t="s">
        <v>14</v>
      </c>
      <c r="S759" s="3">
        <v>35071</v>
      </c>
      <c r="T759" s="3">
        <v>38306</v>
      </c>
      <c r="U759" s="3">
        <v>25779</v>
      </c>
      <c r="V759" s="3">
        <v>19005</v>
      </c>
      <c r="W759" s="3">
        <v>18428</v>
      </c>
      <c r="X759" s="3">
        <v>28271</v>
      </c>
      <c r="Y759" s="3">
        <v>30364</v>
      </c>
      <c r="Z759" s="3">
        <v>40142</v>
      </c>
      <c r="AA759" s="3">
        <v>41866</v>
      </c>
      <c r="AB759" s="3">
        <v>30350</v>
      </c>
      <c r="AC759" s="3">
        <v>21550</v>
      </c>
      <c r="AD759" s="3">
        <v>19647</v>
      </c>
      <c r="AE759" s="3">
        <v>31529</v>
      </c>
      <c r="AF759" s="3">
        <v>47787</v>
      </c>
    </row>
    <row r="760" spans="17:32" x14ac:dyDescent="0.2">
      <c r="Q760" s="2">
        <v>16</v>
      </c>
      <c r="R760" s="1" t="s">
        <v>15</v>
      </c>
      <c r="S760" s="3">
        <v>38222</v>
      </c>
      <c r="T760" s="3">
        <v>40647</v>
      </c>
      <c r="U760" s="3">
        <v>29154</v>
      </c>
      <c r="V760" s="3">
        <v>31188</v>
      </c>
      <c r="W760" s="3">
        <v>20093</v>
      </c>
      <c r="X760" s="3">
        <v>29318</v>
      </c>
      <c r="Y760" s="3">
        <v>34893</v>
      </c>
      <c r="Z760" s="3">
        <v>44560</v>
      </c>
      <c r="AA760" s="3">
        <v>46929</v>
      </c>
      <c r="AB760" s="3">
        <v>31642</v>
      </c>
      <c r="AC760" s="3">
        <v>36228</v>
      </c>
      <c r="AD760" s="3">
        <v>22113</v>
      </c>
      <c r="AE760" s="3">
        <v>33075</v>
      </c>
      <c r="AF760" s="3">
        <v>47337</v>
      </c>
    </row>
    <row r="761" spans="17:32" x14ac:dyDescent="0.2">
      <c r="Q761" s="2">
        <v>17</v>
      </c>
      <c r="R761" s="1" t="s">
        <v>16</v>
      </c>
      <c r="S761" s="3">
        <v>31413</v>
      </c>
      <c r="T761" s="3">
        <v>32906</v>
      </c>
      <c r="U761" s="3">
        <v>22629</v>
      </c>
      <c r="V761" s="3">
        <v>16456</v>
      </c>
      <c r="W761" s="3">
        <v>16084</v>
      </c>
      <c r="X761" s="3">
        <v>19974</v>
      </c>
      <c r="Y761" s="3">
        <v>40030</v>
      </c>
      <c r="Z761" s="3">
        <v>35298</v>
      </c>
      <c r="AA761" s="3">
        <v>36485</v>
      </c>
      <c r="AB761" s="3">
        <v>25728</v>
      </c>
      <c r="AC761" s="3">
        <v>17553</v>
      </c>
      <c r="AD761" s="3">
        <v>20339</v>
      </c>
      <c r="AE761" s="3">
        <v>21625</v>
      </c>
      <c r="AF761" s="3">
        <v>43699</v>
      </c>
    </row>
    <row r="762" spans="17:32" x14ac:dyDescent="0.2">
      <c r="Q762" s="2">
        <v>18</v>
      </c>
      <c r="R762" s="1" t="s">
        <v>17</v>
      </c>
      <c r="S762" s="3">
        <v>35062</v>
      </c>
      <c r="T762" s="3">
        <v>36967</v>
      </c>
      <c r="U762" s="3">
        <v>25389</v>
      </c>
      <c r="V762" s="3">
        <v>26708</v>
      </c>
      <c r="W762" s="3">
        <v>19605</v>
      </c>
      <c r="X762" s="3">
        <v>32306</v>
      </c>
      <c r="Y762" s="3">
        <v>36297</v>
      </c>
      <c r="Z762" s="3">
        <v>42252</v>
      </c>
      <c r="AA762" s="3">
        <v>44218</v>
      </c>
      <c r="AB762" s="3">
        <v>31528</v>
      </c>
      <c r="AC762" s="3">
        <v>36222</v>
      </c>
      <c r="AD762" s="3">
        <v>31841</v>
      </c>
      <c r="AE762" s="3">
        <v>50848</v>
      </c>
      <c r="AF762" s="3">
        <v>51632</v>
      </c>
    </row>
    <row r="763" spans="17:32" x14ac:dyDescent="0.2">
      <c r="Q763" s="2">
        <v>19</v>
      </c>
      <c r="R763" s="1" t="s">
        <v>18</v>
      </c>
      <c r="S763" s="3">
        <v>39275</v>
      </c>
      <c r="T763" s="3">
        <v>42225</v>
      </c>
      <c r="U763" s="3">
        <v>30151</v>
      </c>
      <c r="V763" s="3">
        <v>27048</v>
      </c>
      <c r="W763" s="3">
        <v>19030</v>
      </c>
      <c r="X763" s="3">
        <v>27033</v>
      </c>
      <c r="Y763" s="3">
        <v>40902</v>
      </c>
      <c r="Z763" s="3">
        <v>46165</v>
      </c>
      <c r="AA763" s="3">
        <v>50164</v>
      </c>
      <c r="AB763" s="3">
        <v>35961</v>
      </c>
      <c r="AC763" s="3">
        <v>33488</v>
      </c>
      <c r="AD763" s="3">
        <v>27985</v>
      </c>
      <c r="AE763" s="3">
        <v>25812</v>
      </c>
      <c r="AF763" s="3">
        <v>48573</v>
      </c>
    </row>
    <row r="764" spans="17:32" x14ac:dyDescent="0.2">
      <c r="Q764" s="2">
        <v>20</v>
      </c>
      <c r="R764" s="1" t="s">
        <v>19</v>
      </c>
      <c r="S764" s="3">
        <v>32904</v>
      </c>
      <c r="T764" s="3">
        <v>35295</v>
      </c>
      <c r="U764" s="3">
        <v>25866</v>
      </c>
      <c r="V764" s="3">
        <v>18479</v>
      </c>
      <c r="W764" s="3">
        <v>15082</v>
      </c>
      <c r="X764" s="3">
        <v>20363</v>
      </c>
      <c r="Y764" s="3">
        <v>28862</v>
      </c>
      <c r="Z764" s="3">
        <v>39523</v>
      </c>
      <c r="AA764" s="3">
        <v>40818</v>
      </c>
      <c r="AB764" s="3">
        <v>31046</v>
      </c>
      <c r="AC764" s="3">
        <v>20882</v>
      </c>
      <c r="AD764" s="3">
        <v>20160</v>
      </c>
      <c r="AE764" s="3">
        <v>30974</v>
      </c>
      <c r="AF764" s="3">
        <v>47055</v>
      </c>
    </row>
    <row r="765" spans="17:32" x14ac:dyDescent="0.2">
      <c r="Q765" s="2">
        <v>21</v>
      </c>
      <c r="R765" s="1" t="s">
        <v>154</v>
      </c>
      <c r="S765" s="3">
        <v>17026</v>
      </c>
      <c r="T765" s="3">
        <v>18918</v>
      </c>
      <c r="U765" s="3">
        <v>16056</v>
      </c>
      <c r="V765" s="3">
        <v>10599</v>
      </c>
      <c r="W765" s="3">
        <v>11062</v>
      </c>
      <c r="X765" s="3">
        <v>10517</v>
      </c>
      <c r="Y765" s="3">
        <v>12865</v>
      </c>
      <c r="Z765" s="3">
        <v>19616</v>
      </c>
      <c r="AA765" s="3">
        <v>20473</v>
      </c>
      <c r="AB765" s="3">
        <v>19990</v>
      </c>
      <c r="AC765" s="3">
        <v>12095</v>
      </c>
      <c r="AD765" s="3">
        <v>11484</v>
      </c>
      <c r="AE765" s="3">
        <v>13494</v>
      </c>
      <c r="AF765" s="3">
        <v>12777</v>
      </c>
    </row>
    <row r="766" spans="17:32" x14ac:dyDescent="0.2">
      <c r="Q766" s="2">
        <v>22</v>
      </c>
      <c r="R766" s="1" t="s">
        <v>21</v>
      </c>
      <c r="S766" s="3">
        <v>30385</v>
      </c>
      <c r="T766" s="3">
        <v>31660</v>
      </c>
      <c r="U766" s="3">
        <v>24281</v>
      </c>
      <c r="V766" s="3">
        <v>20360</v>
      </c>
      <c r="W766" s="3">
        <v>15194</v>
      </c>
      <c r="X766" s="3">
        <v>28179</v>
      </c>
      <c r="Y766" s="3">
        <v>22307</v>
      </c>
      <c r="Z766" s="3">
        <v>31965</v>
      </c>
      <c r="AA766" s="3">
        <v>33675</v>
      </c>
      <c r="AB766" s="3">
        <v>28833</v>
      </c>
      <c r="AC766" s="3">
        <v>24660</v>
      </c>
      <c r="AD766" s="3">
        <v>13968</v>
      </c>
      <c r="AE766" s="3">
        <v>22120</v>
      </c>
      <c r="AF766" s="3">
        <v>30711</v>
      </c>
    </row>
    <row r="767" spans="17:32" x14ac:dyDescent="0.2">
      <c r="Q767" s="2">
        <v>23</v>
      </c>
      <c r="R767" s="1" t="s">
        <v>22</v>
      </c>
      <c r="S767" s="3">
        <v>31741</v>
      </c>
      <c r="T767" s="3">
        <v>34388</v>
      </c>
      <c r="U767" s="3">
        <v>25679</v>
      </c>
      <c r="V767" s="3">
        <v>19035</v>
      </c>
      <c r="W767" s="3">
        <v>19227</v>
      </c>
      <c r="X767" s="3">
        <v>24949</v>
      </c>
      <c r="Y767" s="3">
        <v>40150</v>
      </c>
      <c r="Z767" s="3">
        <v>34890</v>
      </c>
      <c r="AA767" s="3">
        <v>36456</v>
      </c>
      <c r="AB767" s="3">
        <v>29448</v>
      </c>
      <c r="AC767" s="3">
        <v>18842</v>
      </c>
      <c r="AD767" s="3">
        <v>20955</v>
      </c>
      <c r="AE767" s="3">
        <v>22419</v>
      </c>
      <c r="AF767" s="3">
        <v>49864</v>
      </c>
    </row>
    <row r="768" spans="17:32" x14ac:dyDescent="0.2">
      <c r="Q768" s="2">
        <v>24</v>
      </c>
      <c r="R768" s="1" t="s">
        <v>23</v>
      </c>
      <c r="S768" s="3">
        <v>33611</v>
      </c>
      <c r="T768" s="3">
        <v>36114</v>
      </c>
      <c r="U768" s="3">
        <v>26690</v>
      </c>
      <c r="V768" s="3">
        <v>25204</v>
      </c>
      <c r="W768" s="3">
        <v>16666</v>
      </c>
      <c r="X768" s="3">
        <v>30651</v>
      </c>
      <c r="Y768" s="3">
        <v>31794</v>
      </c>
      <c r="Z768" s="3">
        <v>41241</v>
      </c>
      <c r="AA768" s="3">
        <v>44064</v>
      </c>
      <c r="AB768" s="3">
        <v>32552</v>
      </c>
      <c r="AC768" s="3">
        <v>30958</v>
      </c>
      <c r="AD768" s="3">
        <v>25326</v>
      </c>
      <c r="AE768" s="3">
        <v>43666</v>
      </c>
      <c r="AF768" s="3">
        <v>43582</v>
      </c>
    </row>
    <row r="769" spans="17:32" x14ac:dyDescent="0.2">
      <c r="Q769" s="2">
        <v>25</v>
      </c>
      <c r="R769" s="1" t="s">
        <v>24</v>
      </c>
      <c r="S769" s="3">
        <v>32704</v>
      </c>
      <c r="T769" s="3">
        <v>35668</v>
      </c>
      <c r="U769" s="3">
        <v>22191</v>
      </c>
      <c r="V769" s="3">
        <v>19289</v>
      </c>
      <c r="W769" s="3">
        <v>11096</v>
      </c>
      <c r="X769" s="3">
        <v>23339</v>
      </c>
      <c r="Y769" s="3">
        <v>30424</v>
      </c>
      <c r="Z769" s="3">
        <v>37479</v>
      </c>
      <c r="AA769" s="3">
        <v>40594</v>
      </c>
      <c r="AB769" s="3">
        <v>26537</v>
      </c>
      <c r="AC769" s="3">
        <v>20608</v>
      </c>
      <c r="AD769" s="3">
        <v>18503</v>
      </c>
      <c r="AE769" s="3">
        <v>16999</v>
      </c>
      <c r="AF769" s="3">
        <v>46797</v>
      </c>
    </row>
    <row r="770" spans="17:32" x14ac:dyDescent="0.2">
      <c r="Q770" s="2">
        <v>26</v>
      </c>
      <c r="R770" s="1" t="s">
        <v>25</v>
      </c>
      <c r="S770" s="3">
        <v>26492</v>
      </c>
      <c r="T770" s="3">
        <v>29668</v>
      </c>
      <c r="U770" s="3">
        <v>19654</v>
      </c>
      <c r="V770" s="3">
        <v>13790</v>
      </c>
      <c r="W770" s="3">
        <v>11044</v>
      </c>
      <c r="X770" s="3">
        <v>15284</v>
      </c>
      <c r="Y770" s="3">
        <v>22961</v>
      </c>
      <c r="Z770" s="3">
        <v>31999</v>
      </c>
      <c r="AA770" s="3">
        <v>35321</v>
      </c>
      <c r="AB770" s="3">
        <v>23552</v>
      </c>
      <c r="AC770" s="3">
        <v>17185</v>
      </c>
      <c r="AD770" s="3">
        <v>19804</v>
      </c>
      <c r="AE770" s="3">
        <v>21788</v>
      </c>
      <c r="AF770" s="3">
        <v>35348</v>
      </c>
    </row>
    <row r="771" spans="17:32" x14ac:dyDescent="0.2">
      <c r="Q771" s="2">
        <v>27</v>
      </c>
      <c r="R771" s="1" t="s">
        <v>26</v>
      </c>
      <c r="S771" s="3">
        <v>31570</v>
      </c>
      <c r="T771" s="3">
        <v>33707</v>
      </c>
      <c r="U771" s="3">
        <v>25260</v>
      </c>
      <c r="V771" s="3">
        <v>27265</v>
      </c>
      <c r="W771" s="3">
        <v>12184</v>
      </c>
      <c r="X771" s="3">
        <v>28621</v>
      </c>
      <c r="Y771" s="3">
        <v>27288</v>
      </c>
      <c r="Z771" s="3">
        <v>40717</v>
      </c>
      <c r="AA771" s="3">
        <v>42275</v>
      </c>
      <c r="AB771" s="3">
        <v>31606</v>
      </c>
      <c r="AC771" s="3">
        <v>32773</v>
      </c>
      <c r="AD771" s="3">
        <v>21496</v>
      </c>
      <c r="AE771" s="3">
        <v>37917</v>
      </c>
      <c r="AF771" s="3">
        <v>45036</v>
      </c>
    </row>
    <row r="772" spans="17:32" x14ac:dyDescent="0.2">
      <c r="Q772" s="2">
        <v>28</v>
      </c>
      <c r="R772" s="1" t="s">
        <v>27</v>
      </c>
      <c r="S772" s="3">
        <v>35896</v>
      </c>
      <c r="T772" s="3">
        <v>38009</v>
      </c>
      <c r="U772" s="3">
        <v>27122</v>
      </c>
      <c r="V772" s="3">
        <v>24772</v>
      </c>
      <c r="W772" s="3">
        <v>23926</v>
      </c>
      <c r="X772" s="3">
        <v>27405</v>
      </c>
      <c r="Y772" s="3">
        <v>31903</v>
      </c>
      <c r="Z772" s="3">
        <v>40343</v>
      </c>
      <c r="AA772" s="3">
        <v>41097</v>
      </c>
      <c r="AB772" s="3">
        <v>33470</v>
      </c>
      <c r="AC772" s="3">
        <v>43374</v>
      </c>
      <c r="AD772" s="3">
        <v>29356</v>
      </c>
      <c r="AE772" s="3">
        <v>37157</v>
      </c>
      <c r="AF772" s="3">
        <v>40307</v>
      </c>
    </row>
    <row r="773" spans="17:32" x14ac:dyDescent="0.2">
      <c r="Q773" s="2">
        <v>29</v>
      </c>
      <c r="R773" s="1" t="s">
        <v>28</v>
      </c>
      <c r="S773" s="3">
        <v>46760</v>
      </c>
      <c r="T773" s="3">
        <v>50933</v>
      </c>
      <c r="U773" s="3">
        <v>36244</v>
      </c>
      <c r="V773" s="3">
        <v>21136</v>
      </c>
      <c r="W773" s="3">
        <v>20096</v>
      </c>
      <c r="X773" s="3">
        <v>26925</v>
      </c>
      <c r="Y773" s="3">
        <v>33863</v>
      </c>
      <c r="Z773" s="3">
        <v>57324</v>
      </c>
      <c r="AA773" s="3">
        <v>61313</v>
      </c>
      <c r="AB773" s="3">
        <v>42229</v>
      </c>
      <c r="AC773" s="3">
        <v>55985</v>
      </c>
      <c r="AD773" s="3">
        <v>22274</v>
      </c>
      <c r="AE773" s="3">
        <v>60771</v>
      </c>
      <c r="AF773" s="3">
        <v>50321</v>
      </c>
    </row>
    <row r="774" spans="17:32" x14ac:dyDescent="0.2">
      <c r="Q774" s="2">
        <v>30</v>
      </c>
      <c r="R774" s="1" t="s">
        <v>29</v>
      </c>
      <c r="S774" s="3">
        <v>32431</v>
      </c>
      <c r="T774" s="3">
        <v>35107</v>
      </c>
      <c r="U774" s="3">
        <v>22324</v>
      </c>
      <c r="V774" s="3">
        <v>21407</v>
      </c>
      <c r="W774" s="3">
        <v>14991</v>
      </c>
      <c r="X774" s="3">
        <v>31525</v>
      </c>
      <c r="Y774" s="3">
        <v>31750</v>
      </c>
      <c r="Z774" s="3">
        <v>40354</v>
      </c>
      <c r="AA774" s="3">
        <v>41631</v>
      </c>
      <c r="AB774" s="3">
        <v>27841</v>
      </c>
      <c r="AC774" s="3">
        <v>20213</v>
      </c>
      <c r="AD774" s="3">
        <v>17889</v>
      </c>
      <c r="AE774" s="3">
        <v>25872</v>
      </c>
      <c r="AF774" s="3">
        <v>51877</v>
      </c>
    </row>
    <row r="775" spans="17:32" x14ac:dyDescent="0.2">
      <c r="Q775" s="2">
        <v>31</v>
      </c>
      <c r="R775" s="1" t="s">
        <v>30</v>
      </c>
      <c r="S775" s="3">
        <v>33100</v>
      </c>
      <c r="T775" s="3">
        <v>34792</v>
      </c>
      <c r="U775" s="3">
        <v>23982</v>
      </c>
      <c r="V775" s="3">
        <v>22707</v>
      </c>
      <c r="W775" s="3">
        <v>20340</v>
      </c>
      <c r="X775" s="3">
        <v>16499</v>
      </c>
      <c r="Y775" s="3">
        <v>31769</v>
      </c>
      <c r="Z775" s="3">
        <v>39727</v>
      </c>
      <c r="AA775" s="3">
        <v>40577</v>
      </c>
      <c r="AB775" s="3">
        <v>30904</v>
      </c>
      <c r="AC775" s="3">
        <v>24922</v>
      </c>
      <c r="AD775" s="3">
        <v>21031</v>
      </c>
      <c r="AE775" s="3">
        <v>30682</v>
      </c>
      <c r="AF775" s="3">
        <v>47295</v>
      </c>
    </row>
    <row r="776" spans="17:32" x14ac:dyDescent="0.2">
      <c r="Q776" s="2">
        <v>32</v>
      </c>
      <c r="R776" s="1" t="s">
        <v>31</v>
      </c>
      <c r="S776" s="3">
        <v>30949</v>
      </c>
      <c r="T776" s="3">
        <v>32464</v>
      </c>
      <c r="U776" s="3">
        <v>21028</v>
      </c>
      <c r="V776" s="3">
        <v>15686</v>
      </c>
      <c r="W776" s="3">
        <v>16415</v>
      </c>
      <c r="X776" s="3">
        <v>22317</v>
      </c>
      <c r="Y776" s="3">
        <v>41666</v>
      </c>
      <c r="Z776" s="3">
        <v>32224</v>
      </c>
      <c r="AA776" s="3">
        <v>34527</v>
      </c>
      <c r="AB776" s="3">
        <v>25186</v>
      </c>
      <c r="AC776" s="3">
        <v>20734</v>
      </c>
      <c r="AD776" s="3">
        <v>17210</v>
      </c>
      <c r="AE776" s="3">
        <v>22709</v>
      </c>
      <c r="AF776" s="3">
        <v>49082</v>
      </c>
    </row>
    <row r="777" spans="17:32" x14ac:dyDescent="0.2">
      <c r="Q777" s="2">
        <v>33</v>
      </c>
      <c r="R777" s="1" t="s">
        <v>32</v>
      </c>
      <c r="S777" s="3">
        <v>33353</v>
      </c>
      <c r="T777" s="3">
        <v>35368</v>
      </c>
      <c r="U777" s="3">
        <v>22610</v>
      </c>
      <c r="V777" s="3">
        <v>16145</v>
      </c>
      <c r="W777" s="3">
        <v>13291</v>
      </c>
      <c r="X777" s="3">
        <v>23701</v>
      </c>
      <c r="Y777" s="3">
        <v>34924</v>
      </c>
      <c r="Z777" s="3">
        <v>39192</v>
      </c>
      <c r="AA777" s="3">
        <v>40528</v>
      </c>
      <c r="AB777" s="3">
        <v>29220</v>
      </c>
      <c r="AC777" s="3">
        <v>17412</v>
      </c>
      <c r="AD777" s="3">
        <v>16644</v>
      </c>
      <c r="AE777" s="3">
        <v>25573</v>
      </c>
      <c r="AF777" s="3">
        <v>52429</v>
      </c>
    </row>
    <row r="778" spans="17:32" x14ac:dyDescent="0.2">
      <c r="Q778" s="2">
        <v>34</v>
      </c>
      <c r="R778" s="1" t="s">
        <v>33</v>
      </c>
      <c r="S778" s="3">
        <v>32146</v>
      </c>
      <c r="T778" s="3">
        <v>35191</v>
      </c>
      <c r="U778" s="3">
        <v>24347</v>
      </c>
      <c r="V778" s="3">
        <v>11797</v>
      </c>
      <c r="W778" s="3">
        <v>15527</v>
      </c>
      <c r="X778" s="3">
        <v>30472</v>
      </c>
      <c r="Y778" s="3">
        <v>22926</v>
      </c>
      <c r="Z778" s="3">
        <v>36299</v>
      </c>
      <c r="AA778" s="3">
        <v>39900</v>
      </c>
      <c r="AB778" s="3">
        <v>26392</v>
      </c>
      <c r="AC778" s="3">
        <v>16470</v>
      </c>
      <c r="AD778" s="3">
        <v>19153</v>
      </c>
      <c r="AE778" s="3">
        <v>16655</v>
      </c>
      <c r="AF778" s="3">
        <v>43679</v>
      </c>
    </row>
    <row r="779" spans="17:32" x14ac:dyDescent="0.2">
      <c r="Q779" s="2">
        <v>35</v>
      </c>
      <c r="R779" s="1" t="s">
        <v>34</v>
      </c>
      <c r="S779" s="3">
        <v>33090</v>
      </c>
      <c r="T779" s="3">
        <v>35999</v>
      </c>
      <c r="U779" s="3">
        <v>24936</v>
      </c>
      <c r="V779" s="3">
        <v>17627</v>
      </c>
      <c r="W779" s="3">
        <v>15745</v>
      </c>
      <c r="X779" s="3">
        <v>33000</v>
      </c>
      <c r="Y779" s="3">
        <v>30113</v>
      </c>
      <c r="Z779" s="3">
        <v>39082</v>
      </c>
      <c r="AA779" s="3">
        <v>41200</v>
      </c>
      <c r="AB779" s="3">
        <v>29039</v>
      </c>
      <c r="AC779" s="3">
        <v>18171</v>
      </c>
      <c r="AD779" s="3">
        <v>14045</v>
      </c>
      <c r="AE779" s="3">
        <v>30233</v>
      </c>
      <c r="AF779" s="3">
        <v>41210</v>
      </c>
    </row>
    <row r="780" spans="17:32" x14ac:dyDescent="0.2">
      <c r="Q780" s="2">
        <v>36</v>
      </c>
      <c r="R780" s="1" t="s">
        <v>35</v>
      </c>
      <c r="S780" s="3">
        <v>33848</v>
      </c>
      <c r="T780" s="3">
        <v>36200</v>
      </c>
      <c r="U780" s="3">
        <v>24437</v>
      </c>
      <c r="V780" s="3">
        <v>16482</v>
      </c>
      <c r="W780" s="3">
        <v>10543</v>
      </c>
      <c r="X780" s="3">
        <v>30682</v>
      </c>
      <c r="Y780" s="3">
        <v>30980</v>
      </c>
      <c r="Z780" s="3">
        <v>39200</v>
      </c>
      <c r="AA780" s="3">
        <v>41376</v>
      </c>
      <c r="AB780" s="3">
        <v>23675</v>
      </c>
      <c r="AC780" s="3">
        <v>21153</v>
      </c>
      <c r="AD780" s="3">
        <v>12871</v>
      </c>
      <c r="AE780" s="3">
        <v>21387</v>
      </c>
      <c r="AF780" s="3">
        <v>49598</v>
      </c>
    </row>
    <row r="781" spans="17:32" x14ac:dyDescent="0.2">
      <c r="Q781" s="2">
        <v>37</v>
      </c>
      <c r="R781" s="1" t="s">
        <v>36</v>
      </c>
      <c r="S781" s="3">
        <v>32159</v>
      </c>
      <c r="T781" s="3">
        <v>36424</v>
      </c>
      <c r="U781" s="3">
        <v>23861</v>
      </c>
      <c r="V781" s="3">
        <v>14277</v>
      </c>
      <c r="W781" s="3">
        <v>14124</v>
      </c>
      <c r="X781" s="3">
        <v>19796</v>
      </c>
      <c r="Y781" s="3">
        <v>44318</v>
      </c>
      <c r="Z781" s="3">
        <v>43978</v>
      </c>
      <c r="AA781" s="3">
        <v>45710</v>
      </c>
      <c r="AB781" s="3">
        <v>30697</v>
      </c>
      <c r="AC781" s="3">
        <v>26469</v>
      </c>
      <c r="AD781" s="3">
        <v>25646</v>
      </c>
      <c r="AE781" s="3">
        <v>32449</v>
      </c>
      <c r="AF781" s="3">
        <v>58172</v>
      </c>
    </row>
    <row r="782" spans="17:32" x14ac:dyDescent="0.2">
      <c r="Q782" s="2">
        <v>38</v>
      </c>
      <c r="R782" s="1" t="s">
        <v>37</v>
      </c>
      <c r="S782" s="3">
        <v>35157</v>
      </c>
      <c r="T782" s="3">
        <v>37079</v>
      </c>
      <c r="U782" s="3">
        <v>23809</v>
      </c>
      <c r="V782" s="3">
        <v>23303</v>
      </c>
      <c r="W782" s="3">
        <v>19726</v>
      </c>
      <c r="X782" s="3">
        <v>41059</v>
      </c>
      <c r="Y782" s="3">
        <v>50577</v>
      </c>
      <c r="Z782" s="3">
        <v>41232</v>
      </c>
      <c r="AA782" s="3">
        <v>41973</v>
      </c>
      <c r="AB782" s="3">
        <v>25393</v>
      </c>
      <c r="AC782" s="3">
        <v>25665</v>
      </c>
      <c r="AD782" s="3">
        <v>30406</v>
      </c>
      <c r="AE782" s="3">
        <v>35097</v>
      </c>
      <c r="AF782" s="3">
        <v>61107</v>
      </c>
    </row>
    <row r="783" spans="17:32" x14ac:dyDescent="0.2">
      <c r="Q783" s="2">
        <v>39</v>
      </c>
      <c r="R783" s="1" t="s">
        <v>38</v>
      </c>
      <c r="S783" s="3">
        <v>32776</v>
      </c>
      <c r="T783" s="3">
        <v>35472</v>
      </c>
      <c r="U783" s="3">
        <v>24921</v>
      </c>
      <c r="V783" s="3">
        <v>25948</v>
      </c>
      <c r="W783" s="3">
        <v>11122</v>
      </c>
      <c r="X783" s="3">
        <v>28215</v>
      </c>
      <c r="Y783" s="3">
        <v>29456</v>
      </c>
      <c r="Z783" s="3">
        <v>40926</v>
      </c>
      <c r="AA783" s="3">
        <v>43217</v>
      </c>
      <c r="AB783" s="3">
        <v>26841</v>
      </c>
      <c r="AC783" s="3">
        <v>31780</v>
      </c>
      <c r="AD783" s="3">
        <v>13544</v>
      </c>
      <c r="AE783" s="3">
        <v>30495</v>
      </c>
      <c r="AF783" s="3">
        <v>43086</v>
      </c>
    </row>
    <row r="784" spans="17:32" x14ac:dyDescent="0.2">
      <c r="Q784" s="2">
        <v>40</v>
      </c>
      <c r="R784" s="1" t="s">
        <v>39</v>
      </c>
      <c r="S784" s="3">
        <v>32446</v>
      </c>
      <c r="T784" s="3">
        <v>34228</v>
      </c>
      <c r="U784" s="3">
        <v>24960</v>
      </c>
      <c r="V784" s="3">
        <v>13671</v>
      </c>
      <c r="W784" s="3">
        <v>16134</v>
      </c>
      <c r="X784" s="3">
        <v>26685</v>
      </c>
      <c r="Y784" s="3">
        <v>30912</v>
      </c>
      <c r="Z784" s="3">
        <v>35359</v>
      </c>
      <c r="AA784" s="3">
        <v>36753</v>
      </c>
      <c r="AB784" s="3">
        <v>29386</v>
      </c>
      <c r="AC784" s="3">
        <v>20496</v>
      </c>
      <c r="AD784" s="3">
        <v>21013</v>
      </c>
      <c r="AE784" s="3">
        <v>22877</v>
      </c>
      <c r="AF784" s="3">
        <v>40586</v>
      </c>
    </row>
    <row r="785" spans="17:32" x14ac:dyDescent="0.2">
      <c r="Q785" s="2">
        <v>41</v>
      </c>
      <c r="R785" s="1" t="s">
        <v>40</v>
      </c>
      <c r="S785" s="3">
        <v>30651</v>
      </c>
      <c r="T785" s="3">
        <v>32083</v>
      </c>
      <c r="U785" s="3">
        <v>20632</v>
      </c>
      <c r="V785" s="3">
        <v>11613</v>
      </c>
      <c r="W785" s="3">
        <v>14120</v>
      </c>
      <c r="X785" s="3">
        <v>15380</v>
      </c>
      <c r="Y785" s="3">
        <v>45205</v>
      </c>
      <c r="Z785" s="3">
        <v>33535</v>
      </c>
      <c r="AA785" s="3">
        <v>35589</v>
      </c>
      <c r="AB785" s="3">
        <v>22199</v>
      </c>
      <c r="AC785" s="3">
        <v>17854</v>
      </c>
      <c r="AD785" s="3">
        <v>23972</v>
      </c>
      <c r="AE785" s="3">
        <v>13449</v>
      </c>
      <c r="AF785" s="3">
        <v>42345</v>
      </c>
    </row>
    <row r="786" spans="17:32" x14ac:dyDescent="0.2">
      <c r="Q786" s="2">
        <v>42</v>
      </c>
      <c r="R786" s="1" t="s">
        <v>41</v>
      </c>
      <c r="S786" s="3">
        <v>29664</v>
      </c>
      <c r="T786" s="3">
        <v>31329</v>
      </c>
      <c r="U786" s="3">
        <v>22693</v>
      </c>
      <c r="V786" s="3">
        <v>24838</v>
      </c>
      <c r="W786" s="3">
        <v>18033</v>
      </c>
      <c r="X786" s="3">
        <v>28926</v>
      </c>
      <c r="Y786" s="3">
        <v>23263</v>
      </c>
      <c r="Z786" s="3">
        <v>35977</v>
      </c>
      <c r="AA786" s="3">
        <v>37789</v>
      </c>
      <c r="AB786" s="3">
        <v>27176</v>
      </c>
      <c r="AC786" s="3">
        <v>26630</v>
      </c>
      <c r="AD786" s="3">
        <v>22323</v>
      </c>
      <c r="AE786" s="3">
        <v>29895</v>
      </c>
      <c r="AF786" s="3">
        <v>40012</v>
      </c>
    </row>
    <row r="787" spans="17:32" x14ac:dyDescent="0.2">
      <c r="Q787" s="2">
        <v>43</v>
      </c>
      <c r="R787" s="1" t="s">
        <v>42</v>
      </c>
      <c r="S787" s="3">
        <v>30404</v>
      </c>
      <c r="T787" s="3">
        <v>31794</v>
      </c>
      <c r="U787" s="3">
        <v>23842</v>
      </c>
      <c r="V787" s="3">
        <v>16691</v>
      </c>
      <c r="W787" s="3">
        <v>12661</v>
      </c>
      <c r="X787" s="3">
        <v>25663</v>
      </c>
      <c r="Y787" s="3">
        <v>29478</v>
      </c>
      <c r="Z787" s="3">
        <v>36663</v>
      </c>
      <c r="AA787" s="3">
        <v>39508</v>
      </c>
      <c r="AB787" s="3">
        <v>28793</v>
      </c>
      <c r="AC787" s="3">
        <v>20158</v>
      </c>
      <c r="AD787" s="3">
        <v>17866</v>
      </c>
      <c r="AE787" s="3">
        <v>20032</v>
      </c>
      <c r="AF787" s="3">
        <v>37414</v>
      </c>
    </row>
    <row r="788" spans="17:32" x14ac:dyDescent="0.2">
      <c r="Q788" s="2">
        <v>44</v>
      </c>
      <c r="R788" s="1" t="s">
        <v>43</v>
      </c>
      <c r="S788" s="3">
        <v>31669</v>
      </c>
      <c r="T788" s="3">
        <v>33254</v>
      </c>
      <c r="U788" s="3">
        <v>21648</v>
      </c>
      <c r="V788" s="3">
        <v>16716</v>
      </c>
      <c r="W788" s="3">
        <v>17837</v>
      </c>
      <c r="X788" s="3">
        <v>22428</v>
      </c>
      <c r="Y788" s="3">
        <v>35968</v>
      </c>
      <c r="Z788" s="3">
        <v>37343</v>
      </c>
      <c r="AA788" s="3">
        <v>39504</v>
      </c>
      <c r="AB788" s="3">
        <v>26751</v>
      </c>
      <c r="AC788" s="3">
        <v>22076</v>
      </c>
      <c r="AD788" s="3">
        <v>23214</v>
      </c>
      <c r="AE788" s="3">
        <v>35295</v>
      </c>
      <c r="AF788" s="3">
        <v>46802</v>
      </c>
    </row>
    <row r="789" spans="17:32" x14ac:dyDescent="0.2">
      <c r="Q789" s="2">
        <v>45</v>
      </c>
      <c r="R789" s="1" t="s">
        <v>44</v>
      </c>
      <c r="S789" s="3">
        <v>33796</v>
      </c>
      <c r="T789" s="3">
        <v>36124</v>
      </c>
      <c r="U789" s="3">
        <v>25383</v>
      </c>
      <c r="V789" s="3">
        <v>17887</v>
      </c>
      <c r="W789" s="3">
        <v>14499</v>
      </c>
      <c r="X789" s="3">
        <v>19119</v>
      </c>
      <c r="Y789" s="3">
        <v>31008</v>
      </c>
      <c r="Z789" s="3">
        <v>40468</v>
      </c>
      <c r="AA789" s="3">
        <v>41936</v>
      </c>
      <c r="AB789" s="3">
        <v>24622</v>
      </c>
      <c r="AC789" s="3">
        <v>21832</v>
      </c>
      <c r="AD789" s="3">
        <v>9921</v>
      </c>
      <c r="AE789" s="3">
        <v>25884</v>
      </c>
      <c r="AF789" s="3">
        <v>52173</v>
      </c>
    </row>
    <row r="790" spans="17:32" x14ac:dyDescent="0.2">
      <c r="Q790" s="2">
        <v>46</v>
      </c>
      <c r="R790" s="1" t="s">
        <v>45</v>
      </c>
      <c r="S790" s="3">
        <v>30874</v>
      </c>
      <c r="T790" s="3">
        <v>32375</v>
      </c>
      <c r="U790" s="3">
        <v>24995</v>
      </c>
      <c r="V790" s="3">
        <v>16861</v>
      </c>
      <c r="W790" s="3">
        <v>12955</v>
      </c>
      <c r="X790" s="3">
        <v>21167</v>
      </c>
      <c r="Y790" s="3">
        <v>26635</v>
      </c>
      <c r="Z790" s="3">
        <v>36462</v>
      </c>
      <c r="AA790" s="3">
        <v>40307</v>
      </c>
      <c r="AB790" s="3">
        <v>26503</v>
      </c>
      <c r="AC790" s="3">
        <v>20040</v>
      </c>
      <c r="AD790" s="3">
        <v>16191</v>
      </c>
      <c r="AE790" s="3">
        <v>22832</v>
      </c>
      <c r="AF790" s="3">
        <v>39310</v>
      </c>
    </row>
    <row r="791" spans="17:32" x14ac:dyDescent="0.2">
      <c r="Q791" s="2">
        <v>47</v>
      </c>
      <c r="R791" s="1" t="s">
        <v>46</v>
      </c>
      <c r="S791" s="3">
        <v>38966</v>
      </c>
      <c r="T791" s="3">
        <v>41769</v>
      </c>
      <c r="U791" s="3">
        <v>26960</v>
      </c>
      <c r="V791" s="3">
        <v>17215</v>
      </c>
      <c r="W791" s="3">
        <v>12280</v>
      </c>
      <c r="X791" s="3">
        <v>21584</v>
      </c>
      <c r="Y791" s="3">
        <v>35728</v>
      </c>
      <c r="Z791" s="3">
        <v>43953</v>
      </c>
      <c r="AA791" s="3">
        <v>48162</v>
      </c>
      <c r="AB791" s="3">
        <v>31606</v>
      </c>
      <c r="AC791" s="3">
        <v>22079</v>
      </c>
      <c r="AD791" s="3">
        <v>21637</v>
      </c>
      <c r="AE791" s="3">
        <v>26368</v>
      </c>
      <c r="AF791" s="3">
        <v>50406</v>
      </c>
    </row>
    <row r="792" spans="17:32" x14ac:dyDescent="0.2">
      <c r="Q792" s="2">
        <v>48</v>
      </c>
      <c r="R792" s="1" t="s">
        <v>47</v>
      </c>
      <c r="S792" s="3">
        <v>42834</v>
      </c>
      <c r="T792" s="3">
        <v>44870</v>
      </c>
      <c r="U792" s="3">
        <v>30689</v>
      </c>
      <c r="V792" s="3">
        <v>61549</v>
      </c>
      <c r="W792" s="3">
        <v>17156</v>
      </c>
      <c r="X792" s="3">
        <v>18841</v>
      </c>
      <c r="Y792" s="3">
        <v>54734</v>
      </c>
      <c r="Z792" s="3">
        <v>48390</v>
      </c>
      <c r="AA792" s="3">
        <v>49390</v>
      </c>
      <c r="AB792" s="3">
        <v>26371</v>
      </c>
      <c r="AC792" s="3">
        <v>81093</v>
      </c>
      <c r="AD792" s="3">
        <v>28776</v>
      </c>
      <c r="AE792" s="3">
        <v>29126</v>
      </c>
      <c r="AF792" s="3">
        <v>62860</v>
      </c>
    </row>
    <row r="793" spans="17:32" x14ac:dyDescent="0.2">
      <c r="Q793" s="2">
        <v>49</v>
      </c>
      <c r="R793" s="1" t="s">
        <v>48</v>
      </c>
      <c r="S793" s="3">
        <v>29376</v>
      </c>
      <c r="T793" s="3">
        <v>32020</v>
      </c>
      <c r="U793" s="3">
        <v>21220</v>
      </c>
      <c r="V793" s="3">
        <v>15708</v>
      </c>
      <c r="W793" s="3">
        <v>14780</v>
      </c>
      <c r="X793" s="3">
        <v>16902</v>
      </c>
      <c r="Y793" s="3">
        <v>27018</v>
      </c>
      <c r="Z793" s="3">
        <v>34712</v>
      </c>
      <c r="AA793" s="3">
        <v>37084</v>
      </c>
      <c r="AB793" s="3">
        <v>27280</v>
      </c>
      <c r="AC793" s="3">
        <v>18590</v>
      </c>
      <c r="AD793" s="3">
        <v>20498</v>
      </c>
      <c r="AE793" s="3">
        <v>27995</v>
      </c>
      <c r="AF793" s="3">
        <v>30550</v>
      </c>
    </row>
    <row r="794" spans="17:32" x14ac:dyDescent="0.2">
      <c r="Q794" s="2">
        <v>50</v>
      </c>
      <c r="R794" s="1" t="s">
        <v>49</v>
      </c>
      <c r="S794" s="3">
        <v>37686</v>
      </c>
      <c r="T794" s="3">
        <v>40502</v>
      </c>
      <c r="U794" s="3">
        <v>28810</v>
      </c>
      <c r="V794" s="3">
        <v>11915</v>
      </c>
      <c r="W794" s="3">
        <v>15123</v>
      </c>
      <c r="X794" s="3">
        <v>22657</v>
      </c>
      <c r="Y794" s="3">
        <v>51737</v>
      </c>
      <c r="Z794" s="3">
        <v>44399</v>
      </c>
      <c r="AA794" s="3">
        <v>45866</v>
      </c>
      <c r="AB794" s="3">
        <v>26547</v>
      </c>
      <c r="AC794" s="3">
        <v>17783</v>
      </c>
      <c r="AD794" s="3">
        <v>31402</v>
      </c>
      <c r="AE794" s="3">
        <v>26641</v>
      </c>
      <c r="AF794" s="3">
        <v>61120</v>
      </c>
    </row>
    <row r="795" spans="17:32" x14ac:dyDescent="0.2">
      <c r="Q795" s="2">
        <v>51</v>
      </c>
      <c r="R795" s="1" t="s">
        <v>50</v>
      </c>
      <c r="S795" s="3">
        <v>28725</v>
      </c>
      <c r="T795" s="3">
        <v>30449</v>
      </c>
      <c r="U795" s="3">
        <v>21473</v>
      </c>
      <c r="V795" s="3">
        <v>9280</v>
      </c>
      <c r="W795" s="3">
        <v>10029</v>
      </c>
      <c r="X795" s="3">
        <v>30518</v>
      </c>
      <c r="Y795" s="3">
        <v>20120</v>
      </c>
      <c r="Z795" s="3">
        <v>34067</v>
      </c>
      <c r="AA795" s="3">
        <v>35925</v>
      </c>
      <c r="AB795" s="3">
        <v>26006</v>
      </c>
      <c r="AC795" s="3">
        <v>16319</v>
      </c>
      <c r="AD795" s="3">
        <v>15288</v>
      </c>
      <c r="AE795" s="3">
        <v>26792</v>
      </c>
      <c r="AF795" s="3">
        <v>35988</v>
      </c>
    </row>
    <row r="796" spans="17:32" x14ac:dyDescent="0.2">
      <c r="Q796" s="2">
        <v>52</v>
      </c>
      <c r="R796" s="1" t="s">
        <v>51</v>
      </c>
      <c r="S796" s="3">
        <v>27882</v>
      </c>
      <c r="T796" s="3">
        <v>30383</v>
      </c>
      <c r="U796" s="3">
        <v>22766</v>
      </c>
      <c r="V796" s="3">
        <v>15900</v>
      </c>
      <c r="W796" s="3">
        <v>14396</v>
      </c>
      <c r="X796" s="3">
        <v>20771</v>
      </c>
      <c r="Y796" s="3">
        <v>20565</v>
      </c>
      <c r="Z796" s="3">
        <v>31053</v>
      </c>
      <c r="AA796" s="3">
        <v>32522</v>
      </c>
      <c r="AB796" s="3">
        <v>24752</v>
      </c>
      <c r="AC796" s="3">
        <v>21272</v>
      </c>
      <c r="AD796" s="3">
        <v>12185</v>
      </c>
      <c r="AE796" s="3">
        <v>23683</v>
      </c>
      <c r="AF796" s="3">
        <v>31266</v>
      </c>
    </row>
    <row r="797" spans="17:32" x14ac:dyDescent="0.2">
      <c r="Q797" s="2">
        <v>53</v>
      </c>
      <c r="R797" s="1" t="s">
        <v>52</v>
      </c>
      <c r="S797" s="3">
        <v>21100</v>
      </c>
      <c r="T797" s="3">
        <v>22346</v>
      </c>
      <c r="U797" s="3">
        <v>17942</v>
      </c>
      <c r="V797" s="3">
        <v>9130</v>
      </c>
      <c r="W797" s="3">
        <v>15183</v>
      </c>
      <c r="X797" s="3">
        <v>12117</v>
      </c>
      <c r="Y797" s="3">
        <v>12188</v>
      </c>
      <c r="Z797" s="3">
        <v>26818</v>
      </c>
      <c r="AA797" s="3">
        <v>29082</v>
      </c>
      <c r="AB797" s="3">
        <v>23281</v>
      </c>
      <c r="AC797" s="3">
        <v>13576</v>
      </c>
      <c r="AD797" s="3">
        <v>15614</v>
      </c>
      <c r="AE797" s="3">
        <v>17416</v>
      </c>
      <c r="AF797" s="3">
        <v>24870</v>
      </c>
    </row>
    <row r="798" spans="17:32" x14ac:dyDescent="0.2">
      <c r="Q798" s="2">
        <v>54</v>
      </c>
      <c r="R798" s="1" t="s">
        <v>53</v>
      </c>
      <c r="S798" s="3">
        <v>34155</v>
      </c>
      <c r="T798" s="3">
        <v>37192</v>
      </c>
      <c r="U798" s="3">
        <v>35692</v>
      </c>
      <c r="V798" s="3">
        <v>23115</v>
      </c>
      <c r="W798" s="3">
        <v>21343</v>
      </c>
      <c r="X798" s="3">
        <v>25403</v>
      </c>
      <c r="Y798" s="3">
        <v>31708</v>
      </c>
      <c r="Z798" s="3">
        <v>40756</v>
      </c>
      <c r="AA798" s="3">
        <v>45303</v>
      </c>
      <c r="AB798" s="3">
        <v>40399</v>
      </c>
      <c r="AC798" s="3">
        <v>26079</v>
      </c>
      <c r="AD798" s="3">
        <v>27828</v>
      </c>
      <c r="AE798" s="3">
        <v>33663</v>
      </c>
      <c r="AF798" s="3">
        <v>31566</v>
      </c>
    </row>
    <row r="799" spans="17:32" x14ac:dyDescent="0.2">
      <c r="Q799" s="2">
        <v>55</v>
      </c>
      <c r="R799" s="1" t="s">
        <v>54</v>
      </c>
      <c r="S799" s="3">
        <v>32191</v>
      </c>
      <c r="T799" s="3">
        <v>34610</v>
      </c>
      <c r="U799" s="3">
        <v>22108</v>
      </c>
      <c r="V799" s="3">
        <v>16625</v>
      </c>
      <c r="W799" s="3">
        <v>12667</v>
      </c>
      <c r="X799" s="3">
        <v>48361</v>
      </c>
      <c r="Y799" s="3">
        <v>32478</v>
      </c>
      <c r="Z799" s="3">
        <v>36326</v>
      </c>
      <c r="AA799" s="3">
        <v>37350</v>
      </c>
      <c r="AB799" s="3">
        <v>23710</v>
      </c>
      <c r="AC799" s="3">
        <v>14710</v>
      </c>
      <c r="AD799" s="3">
        <v>9584</v>
      </c>
      <c r="AE799" s="3">
        <v>21406</v>
      </c>
      <c r="AF799" s="3">
        <v>52498</v>
      </c>
    </row>
    <row r="800" spans="17:32" x14ac:dyDescent="0.2">
      <c r="Q800" s="2">
        <v>56</v>
      </c>
      <c r="R800" s="1" t="s">
        <v>55</v>
      </c>
      <c r="S800" s="3">
        <v>30112</v>
      </c>
      <c r="T800" s="3">
        <v>31061</v>
      </c>
      <c r="U800" s="3">
        <v>25507</v>
      </c>
      <c r="V800" s="3">
        <v>19342</v>
      </c>
      <c r="W800" s="3">
        <v>11971</v>
      </c>
      <c r="X800" s="3">
        <v>24471</v>
      </c>
      <c r="Y800" s="3">
        <v>21755</v>
      </c>
      <c r="Z800" s="3">
        <v>32934</v>
      </c>
      <c r="AA800" s="3">
        <v>35368</v>
      </c>
      <c r="AB800" s="3">
        <v>29283</v>
      </c>
      <c r="AC800" s="3">
        <v>20423</v>
      </c>
      <c r="AD800" s="3">
        <v>19959</v>
      </c>
      <c r="AE800" s="3">
        <v>35557</v>
      </c>
      <c r="AF800" s="3">
        <v>30212</v>
      </c>
    </row>
    <row r="801" spans="17:32" x14ac:dyDescent="0.2">
      <c r="Q801" s="2">
        <v>57</v>
      </c>
      <c r="R801" s="1" t="s">
        <v>56</v>
      </c>
      <c r="S801" s="3">
        <v>18423</v>
      </c>
      <c r="T801" s="3">
        <v>20938</v>
      </c>
      <c r="U801" s="3">
        <v>14612</v>
      </c>
      <c r="V801" s="3">
        <v>23955</v>
      </c>
      <c r="W801" s="3">
        <v>5958</v>
      </c>
      <c r="X801" s="3">
        <v>11510</v>
      </c>
      <c r="Y801" s="3">
        <v>11775</v>
      </c>
      <c r="Z801" s="3">
        <v>22032</v>
      </c>
      <c r="AA801" s="3">
        <v>23911</v>
      </c>
      <c r="AB801" s="3">
        <v>20144</v>
      </c>
      <c r="AC801" s="3">
        <v>15816</v>
      </c>
      <c r="AD801" s="3">
        <v>11438</v>
      </c>
      <c r="AE801" s="3">
        <v>16916</v>
      </c>
      <c r="AF801" s="3">
        <v>13742</v>
      </c>
    </row>
    <row r="802" spans="17:32" x14ac:dyDescent="0.2">
      <c r="Q802" s="2">
        <v>58</v>
      </c>
      <c r="R802" s="1" t="s">
        <v>57</v>
      </c>
      <c r="S802" s="3">
        <v>30898</v>
      </c>
      <c r="T802" s="3">
        <v>32201</v>
      </c>
      <c r="U802" s="3">
        <v>22605</v>
      </c>
      <c r="V802" s="3">
        <v>9716</v>
      </c>
      <c r="W802" s="3">
        <v>15284</v>
      </c>
      <c r="X802" s="3">
        <v>25558</v>
      </c>
      <c r="Y802" s="3">
        <v>21738</v>
      </c>
      <c r="Z802" s="3">
        <v>39103</v>
      </c>
      <c r="AA802" s="3">
        <v>40975</v>
      </c>
      <c r="AB802" s="3">
        <v>28595</v>
      </c>
      <c r="AC802" s="3">
        <v>22359</v>
      </c>
      <c r="AD802" s="3">
        <v>15091</v>
      </c>
      <c r="AE802" s="3">
        <v>27022</v>
      </c>
      <c r="AF802" s="3">
        <v>41228</v>
      </c>
    </row>
    <row r="803" spans="17:32" x14ac:dyDescent="0.2">
      <c r="Q803" s="2">
        <v>59</v>
      </c>
      <c r="R803" s="1" t="s">
        <v>58</v>
      </c>
      <c r="S803" s="3">
        <v>30603</v>
      </c>
      <c r="T803" s="3">
        <v>32414</v>
      </c>
      <c r="U803" s="3">
        <v>22019</v>
      </c>
      <c r="V803" s="3">
        <v>9307</v>
      </c>
      <c r="W803" s="3">
        <v>8369</v>
      </c>
      <c r="X803" s="3">
        <v>27407</v>
      </c>
      <c r="Y803" s="3">
        <v>26042</v>
      </c>
      <c r="Z803" s="3">
        <v>35999</v>
      </c>
      <c r="AA803" s="3">
        <v>39177</v>
      </c>
      <c r="AB803" s="3">
        <v>21816</v>
      </c>
      <c r="AC803" s="3">
        <v>15405</v>
      </c>
      <c r="AD803" s="3">
        <v>11015</v>
      </c>
      <c r="AE803" s="3">
        <v>20645</v>
      </c>
      <c r="AF803" s="3">
        <v>42023</v>
      </c>
    </row>
    <row r="804" spans="17:32" x14ac:dyDescent="0.2">
      <c r="Q804" s="2">
        <v>60</v>
      </c>
      <c r="R804" s="1" t="s">
        <v>59</v>
      </c>
      <c r="S804" s="3">
        <v>31565</v>
      </c>
      <c r="T804" s="3">
        <v>33856</v>
      </c>
      <c r="U804" s="3">
        <v>26289</v>
      </c>
      <c r="V804" s="3">
        <v>16739</v>
      </c>
      <c r="W804" s="3">
        <v>10191</v>
      </c>
      <c r="X804" s="3">
        <v>26356</v>
      </c>
      <c r="Y804" s="3">
        <v>31213</v>
      </c>
      <c r="Z804" s="3">
        <v>37001</v>
      </c>
      <c r="AA804" s="3">
        <v>40480</v>
      </c>
      <c r="AB804" s="3">
        <v>27118</v>
      </c>
      <c r="AC804" s="3">
        <v>14830</v>
      </c>
      <c r="AD804" s="3">
        <v>15306</v>
      </c>
      <c r="AE804" s="3">
        <v>25000</v>
      </c>
      <c r="AF804" s="3">
        <v>42304</v>
      </c>
    </row>
    <row r="805" spans="17:32" x14ac:dyDescent="0.2">
      <c r="Q805" s="2">
        <v>61</v>
      </c>
      <c r="R805" s="1" t="s">
        <v>60</v>
      </c>
      <c r="S805" s="3">
        <v>32186</v>
      </c>
      <c r="T805" s="3">
        <v>34605</v>
      </c>
      <c r="U805" s="3">
        <v>26132</v>
      </c>
      <c r="V805" s="3">
        <v>9836</v>
      </c>
      <c r="W805" s="3">
        <v>12895</v>
      </c>
      <c r="X805" s="3">
        <v>25332</v>
      </c>
      <c r="Y805" s="3">
        <v>29396</v>
      </c>
      <c r="Z805" s="3">
        <v>37886</v>
      </c>
      <c r="AA805" s="3">
        <v>40602</v>
      </c>
      <c r="AB805" s="3">
        <v>24906</v>
      </c>
      <c r="AC805" s="3">
        <v>31475</v>
      </c>
      <c r="AD805" s="3">
        <v>11440</v>
      </c>
      <c r="AE805" s="3">
        <v>15558</v>
      </c>
      <c r="AF805" s="3">
        <v>40086</v>
      </c>
    </row>
    <row r="806" spans="17:32" x14ac:dyDescent="0.2">
      <c r="Q806" s="2">
        <v>62</v>
      </c>
      <c r="R806" s="1" t="s">
        <v>61</v>
      </c>
      <c r="S806" s="3">
        <v>29315</v>
      </c>
      <c r="T806" s="3">
        <v>31357</v>
      </c>
      <c r="U806" s="3">
        <v>17599</v>
      </c>
      <c r="V806" s="3">
        <v>9929</v>
      </c>
      <c r="W806" s="3">
        <v>12800</v>
      </c>
      <c r="X806" s="3">
        <v>27840</v>
      </c>
      <c r="Y806" s="3">
        <v>25981</v>
      </c>
      <c r="Z806" s="3">
        <v>35384</v>
      </c>
      <c r="AA806" s="3">
        <v>36912</v>
      </c>
      <c r="AB806" s="3">
        <v>26146</v>
      </c>
      <c r="AC806" s="3">
        <v>11916</v>
      </c>
      <c r="AD806" s="3">
        <v>15645</v>
      </c>
      <c r="AE806" s="3">
        <v>19527</v>
      </c>
      <c r="AF806" s="3">
        <v>36209</v>
      </c>
    </row>
    <row r="807" spans="17:32" x14ac:dyDescent="0.2">
      <c r="Q807" s="2">
        <v>63</v>
      </c>
      <c r="R807" s="1" t="s">
        <v>62</v>
      </c>
      <c r="S807" s="3">
        <v>27748</v>
      </c>
      <c r="T807" s="3">
        <v>31074</v>
      </c>
      <c r="U807" s="3">
        <v>21573</v>
      </c>
      <c r="V807" s="3">
        <v>9668</v>
      </c>
      <c r="W807" s="3">
        <v>12167</v>
      </c>
      <c r="X807" s="3">
        <v>18637</v>
      </c>
      <c r="Y807" s="3">
        <v>20236</v>
      </c>
      <c r="Z807" s="3">
        <v>31404</v>
      </c>
      <c r="AA807" s="3">
        <v>33040</v>
      </c>
      <c r="AB807" s="3">
        <v>24530</v>
      </c>
      <c r="AC807" s="3">
        <v>13797</v>
      </c>
      <c r="AD807" s="3">
        <v>15611</v>
      </c>
      <c r="AE807" s="3">
        <v>18669</v>
      </c>
      <c r="AF807" s="3">
        <v>21299</v>
      </c>
    </row>
    <row r="808" spans="17:32" x14ac:dyDescent="0.2">
      <c r="Q808" s="2">
        <v>64</v>
      </c>
      <c r="R808" s="1" t="s">
        <v>63</v>
      </c>
      <c r="S808" s="3">
        <v>30020</v>
      </c>
      <c r="T808" s="3">
        <v>31378</v>
      </c>
      <c r="U808" s="3">
        <v>23197</v>
      </c>
      <c r="V808" s="3">
        <v>14684</v>
      </c>
      <c r="W808" s="3">
        <v>18688</v>
      </c>
      <c r="X808" s="3">
        <v>20874</v>
      </c>
      <c r="Y808" s="3">
        <v>31218</v>
      </c>
      <c r="Z808" s="3">
        <v>32417</v>
      </c>
      <c r="AA808" s="3">
        <v>32382</v>
      </c>
      <c r="AB808" s="3">
        <v>30376</v>
      </c>
      <c r="AC808" s="3">
        <v>25927</v>
      </c>
      <c r="AD808" s="3">
        <v>23746</v>
      </c>
      <c r="AE808" s="3">
        <v>25535</v>
      </c>
      <c r="AF808" s="3">
        <v>51080</v>
      </c>
    </row>
    <row r="809" spans="17:32" x14ac:dyDescent="0.2">
      <c r="Q809" s="2">
        <v>65</v>
      </c>
      <c r="R809" s="1" t="s">
        <v>64</v>
      </c>
      <c r="S809" s="3">
        <v>33662</v>
      </c>
      <c r="T809" s="3">
        <v>36025</v>
      </c>
      <c r="U809" s="3">
        <v>26437</v>
      </c>
      <c r="V809" s="3">
        <v>16158</v>
      </c>
      <c r="W809" s="3">
        <v>12161</v>
      </c>
      <c r="X809" s="3">
        <v>25199</v>
      </c>
      <c r="Y809" s="3">
        <v>23417</v>
      </c>
      <c r="Z809" s="3">
        <v>37189</v>
      </c>
      <c r="AA809" s="3">
        <v>41451</v>
      </c>
      <c r="AB809" s="3">
        <v>26139</v>
      </c>
      <c r="AC809" s="3">
        <v>17518</v>
      </c>
      <c r="AD809" s="3">
        <v>8810</v>
      </c>
      <c r="AE809" s="3">
        <v>21815</v>
      </c>
      <c r="AF809" s="3">
        <v>35959</v>
      </c>
    </row>
    <row r="810" spans="17:32" x14ac:dyDescent="0.2">
      <c r="Q810" s="2">
        <v>66</v>
      </c>
      <c r="R810" s="1" t="s">
        <v>65</v>
      </c>
      <c r="S810" s="3">
        <v>51741</v>
      </c>
      <c r="T810" s="3">
        <v>53364</v>
      </c>
      <c r="U810" s="3">
        <v>36843</v>
      </c>
      <c r="V810" s="3">
        <v>78124</v>
      </c>
      <c r="W810" s="3">
        <v>15410</v>
      </c>
      <c r="X810" s="3">
        <v>33784</v>
      </c>
      <c r="Y810" s="3">
        <v>50252</v>
      </c>
      <c r="Z810" s="3">
        <v>71186</v>
      </c>
      <c r="AA810" s="3">
        <v>70018</v>
      </c>
      <c r="AB810" s="3">
        <v>61679</v>
      </c>
      <c r="AC810" s="3">
        <v>97095</v>
      </c>
      <c r="AD810" s="3">
        <v>22825</v>
      </c>
      <c r="AE810" s="3">
        <v>51413</v>
      </c>
      <c r="AF810" s="3">
        <v>81112</v>
      </c>
    </row>
    <row r="811" spans="17:32" x14ac:dyDescent="0.2">
      <c r="Q811" s="2">
        <v>67</v>
      </c>
      <c r="R811" s="1" t="s">
        <v>66</v>
      </c>
      <c r="S811" s="3">
        <v>35516</v>
      </c>
      <c r="T811" s="3">
        <v>38930</v>
      </c>
      <c r="U811" s="3">
        <v>30560</v>
      </c>
      <c r="V811" s="3">
        <v>18538</v>
      </c>
      <c r="W811" s="3">
        <v>16338</v>
      </c>
      <c r="X811" s="3">
        <v>18620</v>
      </c>
      <c r="Y811" s="3">
        <v>21779</v>
      </c>
      <c r="Z811" s="3">
        <v>41633</v>
      </c>
      <c r="AA811" s="3">
        <v>46485</v>
      </c>
      <c r="AB811" s="3">
        <v>24455</v>
      </c>
      <c r="AC811" s="3">
        <v>21029</v>
      </c>
      <c r="AD811" s="3">
        <v>13335</v>
      </c>
      <c r="AE811" s="3">
        <v>20275</v>
      </c>
      <c r="AF811" s="3">
        <v>52219</v>
      </c>
    </row>
    <row r="812" spans="17:32" x14ac:dyDescent="0.2">
      <c r="Q812" s="2">
        <v>68</v>
      </c>
      <c r="R812" s="1" t="s">
        <v>67</v>
      </c>
      <c r="S812" s="3">
        <v>29063</v>
      </c>
      <c r="T812" s="3">
        <v>31277</v>
      </c>
      <c r="U812" s="3">
        <v>20490</v>
      </c>
      <c r="V812" s="3">
        <v>11933</v>
      </c>
      <c r="W812" s="3">
        <v>8141</v>
      </c>
      <c r="X812" s="3">
        <v>16288</v>
      </c>
      <c r="Y812" s="3">
        <v>35142</v>
      </c>
      <c r="Z812" s="3">
        <v>37108</v>
      </c>
      <c r="AA812" s="3">
        <v>40024</v>
      </c>
      <c r="AB812" s="3">
        <v>26399</v>
      </c>
      <c r="AC812" s="3">
        <v>18384</v>
      </c>
      <c r="AD812" s="3">
        <v>6399</v>
      </c>
      <c r="AE812" s="3">
        <v>28349</v>
      </c>
      <c r="AF812" s="3">
        <v>31521</v>
      </c>
    </row>
    <row r="813" spans="17:32" x14ac:dyDescent="0.2">
      <c r="Q813" s="2">
        <v>69</v>
      </c>
      <c r="R813" s="1" t="s">
        <v>68</v>
      </c>
      <c r="S813" s="3">
        <v>51081</v>
      </c>
      <c r="T813" s="3">
        <v>51823</v>
      </c>
      <c r="U813" s="3">
        <v>42488</v>
      </c>
      <c r="V813" s="3">
        <v>17363</v>
      </c>
      <c r="W813" s="3">
        <v>22492</v>
      </c>
      <c r="X813" s="3">
        <v>33371</v>
      </c>
      <c r="Y813" s="3">
        <v>61460</v>
      </c>
      <c r="Z813" s="3">
        <v>52779</v>
      </c>
      <c r="AA813" s="3">
        <v>55744</v>
      </c>
      <c r="AB813" s="3">
        <v>46406</v>
      </c>
      <c r="AC813" s="3">
        <v>21417</v>
      </c>
      <c r="AD813" s="3">
        <v>20283</v>
      </c>
      <c r="AE813" s="3">
        <v>35950</v>
      </c>
      <c r="AF813" s="3">
        <v>61594</v>
      </c>
    </row>
    <row r="814" spans="17:32" x14ac:dyDescent="0.2">
      <c r="Q814" s="2">
        <v>70</v>
      </c>
      <c r="R814" s="1" t="s">
        <v>69</v>
      </c>
      <c r="S814" s="3">
        <v>28716</v>
      </c>
      <c r="T814" s="3">
        <v>30890</v>
      </c>
      <c r="U814" s="3">
        <v>19878</v>
      </c>
      <c r="V814" s="3">
        <v>11512</v>
      </c>
      <c r="W814" s="3">
        <v>7012</v>
      </c>
      <c r="X814" s="3">
        <v>17274</v>
      </c>
      <c r="Y814" s="3">
        <v>21617</v>
      </c>
      <c r="Z814" s="3">
        <v>34078</v>
      </c>
      <c r="AA814" s="3">
        <v>36125</v>
      </c>
      <c r="AB814" s="3">
        <v>27423</v>
      </c>
      <c r="AC814" s="3">
        <v>14924</v>
      </c>
      <c r="AD814" s="3">
        <v>17305</v>
      </c>
      <c r="AE814" s="3">
        <v>22325</v>
      </c>
      <c r="AF814" s="3">
        <v>45537</v>
      </c>
    </row>
    <row r="815" spans="17:32" x14ac:dyDescent="0.2">
      <c r="Q815" s="2">
        <v>71</v>
      </c>
      <c r="R815" s="1" t="s">
        <v>70</v>
      </c>
      <c r="S815" s="3">
        <v>30397</v>
      </c>
      <c r="T815" s="3">
        <v>31704</v>
      </c>
      <c r="U815" s="3">
        <v>23175</v>
      </c>
      <c r="V815" s="3">
        <v>20613</v>
      </c>
      <c r="W815" s="3">
        <v>10728</v>
      </c>
      <c r="X815" s="3">
        <v>17221</v>
      </c>
      <c r="Y815" s="3">
        <v>22162</v>
      </c>
      <c r="Z815" s="3">
        <v>32527</v>
      </c>
      <c r="AA815" s="3">
        <v>35314</v>
      </c>
      <c r="AB815" s="3">
        <v>21794</v>
      </c>
      <c r="AC815" s="3">
        <v>11688</v>
      </c>
      <c r="AD815" s="3">
        <v>16971</v>
      </c>
      <c r="AE815" s="3">
        <v>15862</v>
      </c>
      <c r="AF815" s="3">
        <v>39947</v>
      </c>
    </row>
    <row r="816" spans="17:32" x14ac:dyDescent="0.2">
      <c r="Q816" s="2">
        <v>72</v>
      </c>
      <c r="R816" s="1" t="s">
        <v>71</v>
      </c>
      <c r="S816" s="3">
        <v>37494</v>
      </c>
      <c r="T816" s="3">
        <v>40900</v>
      </c>
      <c r="U816" s="3">
        <v>27420</v>
      </c>
      <c r="V816" s="3">
        <v>31305</v>
      </c>
      <c r="W816" s="3">
        <v>16313</v>
      </c>
      <c r="X816" s="3">
        <v>20510</v>
      </c>
      <c r="Y816" s="3">
        <v>36839</v>
      </c>
      <c r="Z816" s="3">
        <v>45078</v>
      </c>
      <c r="AA816" s="3">
        <v>46792</v>
      </c>
      <c r="AB816" s="3">
        <v>35433</v>
      </c>
      <c r="AC816" s="3">
        <v>29417</v>
      </c>
      <c r="AD816" s="3">
        <v>21201</v>
      </c>
      <c r="AE816" s="3">
        <v>25891</v>
      </c>
      <c r="AF816" s="3">
        <v>50737</v>
      </c>
    </row>
    <row r="817" spans="17:32" x14ac:dyDescent="0.2">
      <c r="Q817" s="2">
        <v>73</v>
      </c>
      <c r="R817" s="1" t="s">
        <v>72</v>
      </c>
      <c r="S817" s="3">
        <v>30029</v>
      </c>
      <c r="T817" s="3">
        <v>32506</v>
      </c>
      <c r="U817" s="3">
        <v>20417</v>
      </c>
      <c r="V817" s="3">
        <v>14961</v>
      </c>
      <c r="W817" s="3">
        <v>10783</v>
      </c>
      <c r="X817" s="3">
        <v>39113</v>
      </c>
      <c r="Y817" s="3">
        <v>23937</v>
      </c>
      <c r="Z817" s="3">
        <v>36172</v>
      </c>
      <c r="AA817" s="3">
        <v>37401</v>
      </c>
      <c r="AB817" s="3">
        <v>27094</v>
      </c>
      <c r="AC817" s="3">
        <v>22523</v>
      </c>
      <c r="AD817" s="3">
        <v>14293</v>
      </c>
      <c r="AE817" s="3">
        <v>33715</v>
      </c>
      <c r="AF817" s="3">
        <v>45377</v>
      </c>
    </row>
    <row r="818" spans="17:32" x14ac:dyDescent="0.2">
      <c r="Q818" s="2">
        <v>74</v>
      </c>
      <c r="R818" s="1" t="s">
        <v>73</v>
      </c>
      <c r="S818" s="3">
        <v>30249</v>
      </c>
      <c r="T818" s="3">
        <v>31347</v>
      </c>
      <c r="U818" s="3">
        <v>21728</v>
      </c>
      <c r="V818" s="3">
        <v>10911</v>
      </c>
      <c r="W818" s="3">
        <v>6140</v>
      </c>
      <c r="X818" s="3">
        <v>32192</v>
      </c>
      <c r="Y818" s="3">
        <v>25267</v>
      </c>
      <c r="Z818" s="3">
        <v>34319</v>
      </c>
      <c r="AA818" s="3">
        <v>35223</v>
      </c>
      <c r="AB818" s="3">
        <v>29770</v>
      </c>
      <c r="AC818" s="3">
        <v>11946</v>
      </c>
      <c r="AD818" s="3">
        <v>12123</v>
      </c>
      <c r="AE818" s="3">
        <v>25167</v>
      </c>
      <c r="AF818" s="3">
        <v>48680</v>
      </c>
    </row>
    <row r="819" spans="17:32" x14ac:dyDescent="0.2">
      <c r="Q819" s="2">
        <v>75</v>
      </c>
      <c r="R819" s="1" t="s">
        <v>74</v>
      </c>
      <c r="S819" s="3">
        <v>30493</v>
      </c>
      <c r="T819" s="3">
        <v>33858</v>
      </c>
      <c r="U819" s="3">
        <v>23173</v>
      </c>
      <c r="V819" s="3">
        <v>12023</v>
      </c>
      <c r="W819" s="3">
        <v>9944</v>
      </c>
      <c r="X819" s="3">
        <v>19831</v>
      </c>
      <c r="Y819" s="3">
        <v>15078</v>
      </c>
      <c r="Z819" s="3">
        <v>32307</v>
      </c>
      <c r="AA819" s="3">
        <v>35415</v>
      </c>
      <c r="AB819" s="3">
        <v>26422</v>
      </c>
      <c r="AC819" s="3">
        <v>19236</v>
      </c>
      <c r="AD819" s="3">
        <v>9325</v>
      </c>
      <c r="AE819" s="3">
        <v>15468</v>
      </c>
      <c r="AF819" s="3">
        <v>42086</v>
      </c>
    </row>
    <row r="820" spans="17:32" x14ac:dyDescent="0.2">
      <c r="Q820" s="2">
        <v>76</v>
      </c>
      <c r="R820" s="1" t="s">
        <v>75</v>
      </c>
      <c r="S820" s="3">
        <v>30717</v>
      </c>
      <c r="T820" s="3">
        <v>31932</v>
      </c>
      <c r="U820" s="3">
        <v>22608</v>
      </c>
      <c r="V820" s="3">
        <v>16132</v>
      </c>
      <c r="W820" s="3">
        <v>11756</v>
      </c>
      <c r="X820" s="3">
        <v>26216</v>
      </c>
      <c r="Y820" s="3">
        <v>31608</v>
      </c>
      <c r="Z820" s="3">
        <v>37070</v>
      </c>
      <c r="AA820" s="3">
        <v>40125</v>
      </c>
      <c r="AB820" s="3">
        <v>23846</v>
      </c>
      <c r="AC820" s="3">
        <v>29545</v>
      </c>
      <c r="AD820" s="3">
        <v>17092</v>
      </c>
      <c r="AE820" s="3">
        <v>17112</v>
      </c>
      <c r="AF820" s="3">
        <v>46655</v>
      </c>
    </row>
    <row r="821" spans="17:32" x14ac:dyDescent="0.2">
      <c r="Q821" s="2">
        <v>77</v>
      </c>
      <c r="R821" s="1" t="s">
        <v>76</v>
      </c>
      <c r="S821" s="3">
        <v>30597</v>
      </c>
      <c r="T821" s="3">
        <v>31409</v>
      </c>
      <c r="U821" s="3">
        <v>26022</v>
      </c>
      <c r="V821" s="3">
        <v>28479</v>
      </c>
      <c r="W821" s="3">
        <v>5824</v>
      </c>
      <c r="X821" s="3">
        <v>21667</v>
      </c>
      <c r="Y821" s="3">
        <v>30847</v>
      </c>
      <c r="Z821" s="3">
        <v>36176</v>
      </c>
      <c r="AA821" s="3">
        <v>37434</v>
      </c>
      <c r="AB821" s="3">
        <v>26930</v>
      </c>
      <c r="AC821" s="3">
        <v>40879</v>
      </c>
      <c r="AD821" s="3">
        <v>25750</v>
      </c>
      <c r="AE821" s="3">
        <v>23322</v>
      </c>
      <c r="AF821" s="3">
        <v>37894</v>
      </c>
    </row>
    <row r="822" spans="17:32" x14ac:dyDescent="0.2">
      <c r="Q822" s="2">
        <v>78</v>
      </c>
      <c r="R822" s="1" t="s">
        <v>77</v>
      </c>
      <c r="S822" s="3">
        <v>30550</v>
      </c>
      <c r="T822" s="3">
        <v>31956</v>
      </c>
      <c r="U822" s="3">
        <v>24495</v>
      </c>
      <c r="V822" s="3">
        <v>13276</v>
      </c>
      <c r="W822" s="3">
        <v>17728</v>
      </c>
      <c r="X822" s="3">
        <v>28178</v>
      </c>
      <c r="Y822" s="3">
        <v>26760</v>
      </c>
      <c r="Z822" s="3">
        <v>30643</v>
      </c>
      <c r="AA822" s="3">
        <v>31422</v>
      </c>
      <c r="AB822" s="3">
        <v>24348</v>
      </c>
      <c r="AC822" s="3">
        <v>11740</v>
      </c>
      <c r="AD822" s="3">
        <v>20324</v>
      </c>
      <c r="AE822" s="3">
        <v>20841</v>
      </c>
      <c r="AF822" s="3">
        <v>40320</v>
      </c>
    </row>
    <row r="823" spans="17:32" x14ac:dyDescent="0.2">
      <c r="Q823" s="2">
        <v>79</v>
      </c>
      <c r="R823" s="1" t="s">
        <v>78</v>
      </c>
      <c r="S823" s="3">
        <v>28029</v>
      </c>
      <c r="T823" s="3">
        <v>30970</v>
      </c>
      <c r="U823" s="3">
        <v>21121</v>
      </c>
      <c r="V823" s="3">
        <v>10585</v>
      </c>
      <c r="W823" s="3">
        <v>14726</v>
      </c>
      <c r="X823" s="3">
        <v>13364</v>
      </c>
      <c r="Y823" s="3">
        <v>18248</v>
      </c>
      <c r="Z823" s="3">
        <v>31691</v>
      </c>
      <c r="AA823" s="3">
        <v>33448</v>
      </c>
      <c r="AB823" s="3">
        <v>23332</v>
      </c>
      <c r="AC823" s="3">
        <v>15126</v>
      </c>
      <c r="AD823" s="3">
        <v>16528</v>
      </c>
      <c r="AE823" s="3">
        <v>21475</v>
      </c>
      <c r="AF823" s="3">
        <v>24481</v>
      </c>
    </row>
    <row r="824" spans="17:32" x14ac:dyDescent="0.2">
      <c r="Q824" s="2">
        <v>80</v>
      </c>
      <c r="R824" s="1" t="s">
        <v>79</v>
      </c>
      <c r="S824" s="3">
        <v>30659</v>
      </c>
      <c r="T824" s="3">
        <v>32408</v>
      </c>
      <c r="U824" s="3">
        <v>21086</v>
      </c>
      <c r="V824" s="3">
        <v>7461</v>
      </c>
      <c r="W824" s="3">
        <v>12461</v>
      </c>
      <c r="X824" s="3">
        <v>28447</v>
      </c>
      <c r="Y824" s="3">
        <v>24125</v>
      </c>
      <c r="Z824" s="3">
        <v>36173</v>
      </c>
      <c r="AA824" s="3">
        <v>38885</v>
      </c>
      <c r="AB824" s="3">
        <v>22289</v>
      </c>
      <c r="AC824" s="3">
        <v>9146</v>
      </c>
      <c r="AD824" s="3">
        <v>10754</v>
      </c>
      <c r="AE824" s="3">
        <v>26909</v>
      </c>
      <c r="AF824" s="3">
        <v>42043</v>
      </c>
    </row>
    <row r="825" spans="17:32" x14ac:dyDescent="0.2">
      <c r="Q825" s="2">
        <v>81</v>
      </c>
      <c r="R825" s="1" t="s">
        <v>80</v>
      </c>
      <c r="S825" s="3">
        <v>36356</v>
      </c>
      <c r="T825" s="3">
        <v>38132</v>
      </c>
      <c r="U825" s="3">
        <v>26406</v>
      </c>
      <c r="V825" s="3">
        <v>42286</v>
      </c>
      <c r="W825" s="3">
        <v>8411</v>
      </c>
      <c r="X825" s="3">
        <v>16744</v>
      </c>
      <c r="Y825" s="3">
        <v>41385</v>
      </c>
      <c r="Z825" s="3">
        <v>42055</v>
      </c>
      <c r="AA825" s="3">
        <v>45097</v>
      </c>
      <c r="AB825" s="3">
        <v>35816</v>
      </c>
      <c r="AC825" s="3">
        <v>32245</v>
      </c>
      <c r="AD825" s="3">
        <v>12418</v>
      </c>
      <c r="AE825" s="3">
        <v>20945</v>
      </c>
      <c r="AF825" s="3">
        <v>50020</v>
      </c>
    </row>
    <row r="826" spans="17:32" x14ac:dyDescent="0.2">
      <c r="Q826" s="2">
        <v>82</v>
      </c>
      <c r="R826" s="1" t="s">
        <v>81</v>
      </c>
      <c r="S826" s="3">
        <v>22452</v>
      </c>
      <c r="T826" s="3">
        <v>26653</v>
      </c>
      <c r="U826" s="3">
        <v>20589</v>
      </c>
      <c r="V826" s="3">
        <v>15618</v>
      </c>
      <c r="W826" s="3">
        <v>5581</v>
      </c>
      <c r="X826" s="3">
        <v>12754</v>
      </c>
      <c r="Y826" s="3">
        <v>21417</v>
      </c>
      <c r="Z826" s="3">
        <v>30326</v>
      </c>
      <c r="AA826" s="3">
        <v>32229</v>
      </c>
      <c r="AB826" s="3">
        <v>23893</v>
      </c>
      <c r="AC826" s="3">
        <v>21018</v>
      </c>
      <c r="AD826" s="3">
        <v>9653</v>
      </c>
      <c r="AE826" s="3">
        <v>17328</v>
      </c>
      <c r="AF826" s="3">
        <v>28547</v>
      </c>
    </row>
    <row r="827" spans="17:32" x14ac:dyDescent="0.2">
      <c r="Q827" s="2">
        <v>83</v>
      </c>
      <c r="R827" s="1" t="s">
        <v>82</v>
      </c>
      <c r="S827" s="3">
        <v>30128</v>
      </c>
      <c r="T827" s="3">
        <v>31872</v>
      </c>
      <c r="U827" s="3">
        <v>22129</v>
      </c>
      <c r="V827" s="3">
        <v>7373</v>
      </c>
      <c r="W827" s="3">
        <v>6619</v>
      </c>
      <c r="X827" s="3">
        <v>29919</v>
      </c>
      <c r="Y827" s="3">
        <v>18641</v>
      </c>
      <c r="Z827" s="3">
        <v>32729</v>
      </c>
      <c r="AA827" s="3">
        <v>35529</v>
      </c>
      <c r="AB827" s="3">
        <v>26632</v>
      </c>
      <c r="AC827" s="3">
        <v>4929</v>
      </c>
      <c r="AD827" s="3">
        <v>13245</v>
      </c>
      <c r="AE827" s="3">
        <v>13666</v>
      </c>
      <c r="AF827" s="3">
        <v>29078</v>
      </c>
    </row>
    <row r="828" spans="17:32" x14ac:dyDescent="0.2">
      <c r="Q828" s="2">
        <v>84</v>
      </c>
      <c r="R828" s="1" t="s">
        <v>83</v>
      </c>
      <c r="S828" s="3">
        <v>30937</v>
      </c>
      <c r="T828" s="3">
        <v>32000</v>
      </c>
      <c r="U828" s="3">
        <v>21892</v>
      </c>
      <c r="V828" s="3">
        <v>14471</v>
      </c>
      <c r="W828" s="3">
        <v>14076</v>
      </c>
      <c r="X828" s="3">
        <v>27388</v>
      </c>
      <c r="Y828" s="3">
        <v>37235</v>
      </c>
      <c r="Z828" s="3">
        <v>32381</v>
      </c>
      <c r="AA828" s="3">
        <v>33433</v>
      </c>
      <c r="AB828" s="3">
        <v>26011</v>
      </c>
      <c r="AC828" s="3">
        <v>18152</v>
      </c>
      <c r="AD828" s="3">
        <v>28133</v>
      </c>
      <c r="AE828" s="3">
        <v>19761</v>
      </c>
      <c r="AF828" s="3">
        <v>41972</v>
      </c>
    </row>
    <row r="829" spans="17:32" x14ac:dyDescent="0.2">
      <c r="Q829" s="2">
        <v>85</v>
      </c>
      <c r="R829" s="1" t="s">
        <v>84</v>
      </c>
      <c r="S829" s="3">
        <v>33680</v>
      </c>
      <c r="T829" s="3">
        <v>35365</v>
      </c>
      <c r="U829" s="3">
        <v>28321</v>
      </c>
      <c r="V829" s="3">
        <v>16761</v>
      </c>
      <c r="W829" s="3">
        <v>12726</v>
      </c>
      <c r="X829" s="3">
        <v>35071</v>
      </c>
      <c r="Y829" s="3">
        <v>31556</v>
      </c>
      <c r="Z829" s="3">
        <v>40980</v>
      </c>
      <c r="AA829" s="3">
        <v>41800</v>
      </c>
      <c r="AB829" s="3">
        <v>35959</v>
      </c>
      <c r="AC829" s="3">
        <v>24177</v>
      </c>
      <c r="AD829" s="3">
        <v>22214</v>
      </c>
      <c r="AE829" s="3">
        <v>24971</v>
      </c>
      <c r="AF829" s="3">
        <v>52044</v>
      </c>
    </row>
    <row r="830" spans="17:32" x14ac:dyDescent="0.2">
      <c r="Q830" s="2">
        <v>86</v>
      </c>
      <c r="R830" s="1" t="s">
        <v>85</v>
      </c>
      <c r="S830" s="3">
        <v>35237</v>
      </c>
      <c r="T830" s="3">
        <v>36935</v>
      </c>
      <c r="U830" s="3">
        <v>28132</v>
      </c>
      <c r="V830" s="3">
        <v>18691</v>
      </c>
      <c r="W830" s="3">
        <v>14572</v>
      </c>
      <c r="X830" s="3">
        <v>20984</v>
      </c>
      <c r="Y830" s="3">
        <v>31793</v>
      </c>
      <c r="Z830" s="3">
        <v>40497</v>
      </c>
      <c r="AA830" s="3">
        <v>42039</v>
      </c>
      <c r="AB830" s="3">
        <v>31080</v>
      </c>
      <c r="AC830" s="3">
        <v>27873</v>
      </c>
      <c r="AD830" s="3">
        <v>12084</v>
      </c>
      <c r="AE830" s="3">
        <v>30547</v>
      </c>
      <c r="AF830" s="3">
        <v>29069</v>
      </c>
    </row>
    <row r="831" spans="17:32" x14ac:dyDescent="0.2">
      <c r="Q831" s="2">
        <v>87</v>
      </c>
      <c r="R831" s="1" t="s">
        <v>86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40023</v>
      </c>
      <c r="AA831" s="3">
        <v>40588</v>
      </c>
      <c r="AB831" s="3">
        <v>36224</v>
      </c>
      <c r="AC831" s="3">
        <v>34675</v>
      </c>
      <c r="AD831" s="3">
        <v>23782</v>
      </c>
      <c r="AE831" s="3">
        <v>36821</v>
      </c>
      <c r="AF831" s="3">
        <v>37077</v>
      </c>
    </row>
    <row r="832" spans="17:32" x14ac:dyDescent="0.2">
      <c r="Q832" s="2">
        <v>88</v>
      </c>
      <c r="R832" s="1" t="s">
        <v>87</v>
      </c>
      <c r="S832" s="3">
        <v>30481</v>
      </c>
      <c r="T832" s="3">
        <v>31991</v>
      </c>
      <c r="U832" s="3">
        <v>20483</v>
      </c>
      <c r="V832" s="3">
        <v>9627</v>
      </c>
      <c r="W832" s="3">
        <v>13470</v>
      </c>
      <c r="X832" s="3">
        <v>42439</v>
      </c>
      <c r="Y832" s="3">
        <v>32375</v>
      </c>
      <c r="Z832" s="3">
        <v>36221</v>
      </c>
      <c r="AA832" s="3">
        <v>36834</v>
      </c>
      <c r="AB832" s="3">
        <v>31262</v>
      </c>
      <c r="AC832" s="3">
        <v>18583</v>
      </c>
      <c r="AD832" s="3">
        <v>23091</v>
      </c>
      <c r="AE832" s="3">
        <v>25718</v>
      </c>
      <c r="AF832" s="3">
        <v>46368</v>
      </c>
    </row>
    <row r="833" spans="17:32" x14ac:dyDescent="0.2">
      <c r="Q833" s="2">
        <v>89</v>
      </c>
      <c r="R833" s="1" t="s">
        <v>88</v>
      </c>
      <c r="S833" s="3">
        <v>33825</v>
      </c>
      <c r="T833" s="3">
        <v>38966</v>
      </c>
      <c r="U833" s="3">
        <v>22481</v>
      </c>
      <c r="V833" s="3">
        <v>36380</v>
      </c>
      <c r="W833" s="3">
        <v>11394</v>
      </c>
      <c r="X833" s="3">
        <v>21477</v>
      </c>
      <c r="Y833" s="3">
        <v>12317</v>
      </c>
      <c r="Z833" s="3">
        <v>42190</v>
      </c>
      <c r="AA833" s="3">
        <v>45184</v>
      </c>
      <c r="AB833" s="3">
        <v>26292</v>
      </c>
      <c r="AC833" s="3">
        <v>62299</v>
      </c>
      <c r="AD833" s="3">
        <v>20004</v>
      </c>
      <c r="AE833" s="3">
        <v>36946</v>
      </c>
      <c r="AF833" s="3">
        <v>43697</v>
      </c>
    </row>
    <row r="834" spans="17:32" x14ac:dyDescent="0.2">
      <c r="Q834" s="2">
        <v>90</v>
      </c>
      <c r="R834" s="1" t="s">
        <v>89</v>
      </c>
      <c r="S834" s="3">
        <v>29830</v>
      </c>
      <c r="T834" s="3">
        <v>33027</v>
      </c>
      <c r="U834" s="3">
        <v>22541</v>
      </c>
      <c r="V834" s="3">
        <v>12638</v>
      </c>
      <c r="W834" s="3">
        <v>8135</v>
      </c>
      <c r="X834" s="3">
        <v>11389</v>
      </c>
      <c r="Y834" s="3">
        <v>29769</v>
      </c>
      <c r="Z834" s="3">
        <v>39289</v>
      </c>
      <c r="AA834" s="3">
        <v>42576</v>
      </c>
      <c r="AB834" s="3">
        <v>25827</v>
      </c>
      <c r="AC834" s="3">
        <v>18735</v>
      </c>
      <c r="AD834" s="3">
        <v>17581</v>
      </c>
      <c r="AE834" s="3">
        <v>26518</v>
      </c>
      <c r="AF834" s="3">
        <v>35818</v>
      </c>
    </row>
    <row r="835" spans="17:32" x14ac:dyDescent="0.2">
      <c r="Q835" s="2">
        <v>91</v>
      </c>
      <c r="R835" s="1" t="s">
        <v>90</v>
      </c>
      <c r="S835" s="3">
        <v>31260</v>
      </c>
      <c r="T835" s="3">
        <v>32673</v>
      </c>
      <c r="U835" s="3">
        <v>25685</v>
      </c>
      <c r="V835" s="3">
        <v>12032</v>
      </c>
      <c r="W835" s="3">
        <v>17156</v>
      </c>
      <c r="X835" s="3">
        <v>24266</v>
      </c>
      <c r="Y835" s="3">
        <v>26784</v>
      </c>
      <c r="Z835" s="3">
        <v>36584</v>
      </c>
      <c r="AA835" s="3">
        <v>38807</v>
      </c>
      <c r="AB835" s="3">
        <v>30186</v>
      </c>
      <c r="AC835" s="3">
        <v>21816</v>
      </c>
      <c r="AD835" s="3">
        <v>11821</v>
      </c>
      <c r="AE835" s="3">
        <v>25773</v>
      </c>
      <c r="AF835" s="3">
        <v>40021</v>
      </c>
    </row>
    <row r="836" spans="17:32" x14ac:dyDescent="0.2">
      <c r="Q836" s="2">
        <v>92</v>
      </c>
      <c r="R836" s="1" t="s">
        <v>91</v>
      </c>
      <c r="S836" s="3">
        <v>32521</v>
      </c>
      <c r="T836" s="3">
        <v>36393</v>
      </c>
      <c r="U836" s="3">
        <v>27462</v>
      </c>
      <c r="V836" s="3">
        <v>20863</v>
      </c>
      <c r="W836" s="3">
        <v>8363</v>
      </c>
      <c r="X836" s="3">
        <v>30392</v>
      </c>
      <c r="Y836" s="3">
        <v>30247</v>
      </c>
      <c r="Z836" s="3">
        <v>41077</v>
      </c>
      <c r="AA836" s="3">
        <v>45294</v>
      </c>
      <c r="AB836" s="3">
        <v>34465</v>
      </c>
      <c r="AC836" s="3">
        <v>28696</v>
      </c>
      <c r="AD836" s="3">
        <v>11170</v>
      </c>
      <c r="AE836" s="3">
        <v>35975</v>
      </c>
      <c r="AF836" s="3">
        <v>50214</v>
      </c>
    </row>
    <row r="837" spans="17:32" x14ac:dyDescent="0.2">
      <c r="Q837" s="2">
        <v>93</v>
      </c>
      <c r="R837" s="1" t="s">
        <v>92</v>
      </c>
      <c r="S837" s="3">
        <v>29241</v>
      </c>
      <c r="T837" s="3">
        <v>31840</v>
      </c>
      <c r="U837" s="3">
        <v>16849</v>
      </c>
      <c r="V837" s="3">
        <v>16290</v>
      </c>
      <c r="W837" s="3">
        <v>13563</v>
      </c>
      <c r="X837" s="3">
        <v>14244</v>
      </c>
      <c r="Y837" s="3">
        <v>30972</v>
      </c>
      <c r="Z837" s="3">
        <v>31674</v>
      </c>
      <c r="AA837" s="3">
        <v>33557</v>
      </c>
      <c r="AB837" s="3">
        <v>26699</v>
      </c>
      <c r="AC837" s="3">
        <v>25217</v>
      </c>
      <c r="AD837" s="3">
        <v>8572</v>
      </c>
      <c r="AE837" s="3">
        <v>23317</v>
      </c>
      <c r="AF837" s="3">
        <v>24971</v>
      </c>
    </row>
    <row r="838" spans="17:32" x14ac:dyDescent="0.2">
      <c r="Q838" s="2">
        <v>94</v>
      </c>
      <c r="R838" s="1" t="s">
        <v>93</v>
      </c>
      <c r="S838" s="3">
        <v>31527</v>
      </c>
      <c r="T838" s="3">
        <v>34945</v>
      </c>
      <c r="U838" s="3">
        <v>26802</v>
      </c>
      <c r="V838" s="3">
        <v>16057</v>
      </c>
      <c r="W838" s="3">
        <v>21020</v>
      </c>
      <c r="X838" s="3">
        <v>23882</v>
      </c>
      <c r="Y838" s="3">
        <v>27986</v>
      </c>
      <c r="Z838" s="3">
        <v>35959</v>
      </c>
      <c r="AA838" s="3">
        <v>37687</v>
      </c>
      <c r="AB838" s="3">
        <v>30477</v>
      </c>
      <c r="AC838" s="3">
        <v>16615</v>
      </c>
      <c r="AD838" s="3">
        <v>19491</v>
      </c>
      <c r="AE838" s="3">
        <v>29286</v>
      </c>
      <c r="AF838" s="3">
        <v>38755</v>
      </c>
    </row>
    <row r="839" spans="17:32" x14ac:dyDescent="0.2">
      <c r="Q839" s="2">
        <v>95</v>
      </c>
      <c r="R839" s="1" t="s">
        <v>94</v>
      </c>
      <c r="S839" s="3">
        <v>29380</v>
      </c>
      <c r="T839" s="3">
        <v>31301</v>
      </c>
      <c r="U839" s="3">
        <v>22506</v>
      </c>
      <c r="V839" s="3">
        <v>10451</v>
      </c>
      <c r="W839" s="3">
        <v>4782</v>
      </c>
      <c r="X839" s="3">
        <v>16479</v>
      </c>
      <c r="Y839" s="3">
        <v>37124</v>
      </c>
      <c r="Z839" s="3">
        <v>34623</v>
      </c>
      <c r="AA839" s="3">
        <v>35553</v>
      </c>
      <c r="AB839" s="3">
        <v>27295</v>
      </c>
      <c r="AC839" s="3">
        <v>14279</v>
      </c>
      <c r="AD839" s="3">
        <v>23473</v>
      </c>
      <c r="AE839" s="3">
        <v>17459</v>
      </c>
      <c r="AF839" s="3">
        <v>42137</v>
      </c>
    </row>
    <row r="840" spans="17:32" x14ac:dyDescent="0.2">
      <c r="Q840" s="2">
        <v>96</v>
      </c>
      <c r="R840" s="1" t="s">
        <v>95</v>
      </c>
      <c r="S840" s="3">
        <v>27118</v>
      </c>
      <c r="T840" s="3">
        <v>30567</v>
      </c>
      <c r="U840" s="3">
        <v>25308</v>
      </c>
      <c r="V840" s="3">
        <v>10923</v>
      </c>
      <c r="W840" s="3">
        <v>11801</v>
      </c>
      <c r="X840" s="3">
        <v>14528</v>
      </c>
      <c r="Y840" s="3">
        <v>18599</v>
      </c>
      <c r="Z840" s="3">
        <v>35540</v>
      </c>
      <c r="AA840" s="3">
        <v>36517</v>
      </c>
      <c r="AB840" s="3">
        <v>30915</v>
      </c>
      <c r="AC840" s="3">
        <v>24647</v>
      </c>
      <c r="AD840" s="3">
        <v>15887</v>
      </c>
      <c r="AE840" s="3">
        <v>45292</v>
      </c>
      <c r="AF840" s="3">
        <v>40158</v>
      </c>
    </row>
    <row r="841" spans="17:32" x14ac:dyDescent="0.2">
      <c r="Q841" s="2">
        <v>97</v>
      </c>
      <c r="R841" s="1" t="s">
        <v>96</v>
      </c>
      <c r="S841" s="3">
        <v>26906</v>
      </c>
      <c r="T841" s="3">
        <v>28377</v>
      </c>
      <c r="U841" s="3">
        <v>21159</v>
      </c>
      <c r="V841" s="3">
        <v>9455</v>
      </c>
      <c r="W841" s="3">
        <v>15334</v>
      </c>
      <c r="X841" s="3">
        <v>19171</v>
      </c>
      <c r="Y841" s="3">
        <v>16333</v>
      </c>
      <c r="Z841" s="3">
        <v>30174</v>
      </c>
      <c r="AA841" s="3">
        <v>30451</v>
      </c>
      <c r="AB841" s="3">
        <v>26576</v>
      </c>
      <c r="AC841" s="3">
        <v>16296</v>
      </c>
      <c r="AD841" s="3">
        <v>20742</v>
      </c>
      <c r="AE841" s="3">
        <v>34953</v>
      </c>
      <c r="AF841" s="3">
        <v>41233</v>
      </c>
    </row>
    <row r="842" spans="17:32" x14ac:dyDescent="0.2">
      <c r="Q842" s="2">
        <v>98</v>
      </c>
      <c r="R842" s="1" t="s">
        <v>97</v>
      </c>
      <c r="S842" s="3">
        <v>29482</v>
      </c>
      <c r="T842" s="3">
        <v>31999</v>
      </c>
      <c r="U842" s="3">
        <v>25012</v>
      </c>
      <c r="V842" s="3">
        <v>12274</v>
      </c>
      <c r="W842" s="3">
        <v>17033</v>
      </c>
      <c r="X842" s="3">
        <v>10277</v>
      </c>
      <c r="Y842" s="3">
        <v>22101</v>
      </c>
      <c r="Z842" s="3">
        <v>30248</v>
      </c>
      <c r="AA842" s="3">
        <v>31884</v>
      </c>
      <c r="AB842" s="3">
        <v>24564</v>
      </c>
      <c r="AC842" s="3">
        <v>11169</v>
      </c>
      <c r="AD842" s="3">
        <v>17861</v>
      </c>
      <c r="AE842" s="3">
        <v>11453</v>
      </c>
      <c r="AF842" s="3">
        <v>25444</v>
      </c>
    </row>
    <row r="843" spans="17:32" x14ac:dyDescent="0.2">
      <c r="Q843" s="2">
        <v>99</v>
      </c>
      <c r="R843" s="1" t="s">
        <v>98</v>
      </c>
      <c r="S843" s="3">
        <v>26807</v>
      </c>
      <c r="T843" s="3">
        <v>28228</v>
      </c>
      <c r="U843" s="3">
        <v>23007</v>
      </c>
      <c r="V843" s="3">
        <v>15229</v>
      </c>
      <c r="W843" s="3">
        <v>15638</v>
      </c>
      <c r="X843" s="3">
        <v>17403</v>
      </c>
      <c r="Y843" s="3">
        <v>16580</v>
      </c>
      <c r="Z843" s="3">
        <v>33160</v>
      </c>
      <c r="AA843" s="3">
        <v>35668</v>
      </c>
      <c r="AB843" s="3">
        <v>26372</v>
      </c>
      <c r="AC843" s="3">
        <v>7347</v>
      </c>
      <c r="AD843" s="3">
        <v>10471</v>
      </c>
      <c r="AE843" s="3">
        <v>28971</v>
      </c>
      <c r="AF843" s="3">
        <v>32086</v>
      </c>
    </row>
    <row r="844" spans="17:32" x14ac:dyDescent="0.2">
      <c r="Q844" s="2">
        <v>100</v>
      </c>
      <c r="R844" s="1" t="s">
        <v>99</v>
      </c>
      <c r="S844" s="3">
        <v>27874</v>
      </c>
      <c r="T844" s="3">
        <v>29863</v>
      </c>
      <c r="U844" s="3">
        <v>22177</v>
      </c>
      <c r="V844" s="3">
        <v>4396</v>
      </c>
      <c r="W844" s="3">
        <v>10458</v>
      </c>
      <c r="X844" s="3">
        <v>30019</v>
      </c>
      <c r="Y844" s="3">
        <v>34063</v>
      </c>
      <c r="Z844" s="3">
        <v>33721</v>
      </c>
      <c r="AA844" s="3">
        <v>34993</v>
      </c>
      <c r="AB844" s="3">
        <v>27357</v>
      </c>
      <c r="AC844" s="3">
        <v>9561</v>
      </c>
      <c r="AD844" s="3">
        <v>10401</v>
      </c>
      <c r="AE844" s="3">
        <v>21546</v>
      </c>
      <c r="AF844" s="3">
        <v>51700</v>
      </c>
    </row>
    <row r="845" spans="17:32" x14ac:dyDescent="0.2">
      <c r="Q845" s="1">
        <v>110</v>
      </c>
      <c r="R845" s="1" t="s">
        <v>318</v>
      </c>
      <c r="S845" s="3">
        <v>29695</v>
      </c>
      <c r="T845" s="3">
        <v>34579</v>
      </c>
      <c r="U845" s="3">
        <v>19587</v>
      </c>
      <c r="V845" s="3">
        <v>18567</v>
      </c>
      <c r="W845" s="3">
        <v>10867</v>
      </c>
      <c r="X845" s="3">
        <v>33209</v>
      </c>
      <c r="Y845" s="3">
        <v>32015</v>
      </c>
      <c r="Z845" s="3">
        <v>39402</v>
      </c>
      <c r="AA845" s="3">
        <v>42398</v>
      </c>
      <c r="AB845" s="3">
        <v>28611</v>
      </c>
      <c r="AC845" s="3">
        <v>23356</v>
      </c>
      <c r="AD845" s="3">
        <v>22232</v>
      </c>
      <c r="AE845" s="3">
        <v>27407</v>
      </c>
      <c r="AF845" s="3">
        <v>50622</v>
      </c>
    </row>
    <row r="847" spans="17:32" x14ac:dyDescent="0.2">
      <c r="U847" s="1" t="s">
        <v>266</v>
      </c>
      <c r="W847" s="1" t="s">
        <v>317</v>
      </c>
    </row>
    <row r="848" spans="17:32" ht="17" customHeight="1" x14ac:dyDescent="0.2">
      <c r="S848" s="1" t="s">
        <v>264</v>
      </c>
      <c r="T848" s="1" t="s">
        <v>265</v>
      </c>
      <c r="U848" s="1">
        <v>2007</v>
      </c>
      <c r="V848" s="1">
        <v>2017</v>
      </c>
      <c r="W848" s="1">
        <v>2007</v>
      </c>
      <c r="X848" s="1">
        <v>2017</v>
      </c>
      <c r="AA848" s="1" t="s">
        <v>286</v>
      </c>
      <c r="AB848" s="12" t="s">
        <v>287</v>
      </c>
      <c r="AC848" s="1" t="s">
        <v>296</v>
      </c>
    </row>
    <row r="849" spans="17:29" x14ac:dyDescent="0.2">
      <c r="Q849" s="2">
        <v>1</v>
      </c>
      <c r="R849" s="1" t="s">
        <v>134</v>
      </c>
      <c r="S849" s="3">
        <v>2277.0183207954342</v>
      </c>
      <c r="T849" s="3">
        <v>96.531179226105451</v>
      </c>
      <c r="U849" s="11">
        <v>0.32236420813763766</v>
      </c>
      <c r="V849" s="11">
        <v>0.34095784983879834</v>
      </c>
      <c r="W849" s="3">
        <v>2610173</v>
      </c>
      <c r="X849" s="3">
        <v>2998488</v>
      </c>
      <c r="Z849" s="1" t="s">
        <v>288</v>
      </c>
      <c r="AA849" s="3">
        <v>2939</v>
      </c>
      <c r="AB849" s="3">
        <v>3556</v>
      </c>
      <c r="AC849" s="3">
        <f>VLOOKUP(F$1, Q849:T949,3)</f>
        <v>3187.9020497548363</v>
      </c>
    </row>
    <row r="850" spans="17:29" x14ac:dyDescent="0.2">
      <c r="Q850" s="2">
        <v>2</v>
      </c>
      <c r="R850" s="1" t="s">
        <v>135</v>
      </c>
      <c r="S850" s="3">
        <v>4308.2571527547861</v>
      </c>
      <c r="T850" s="3">
        <v>296.19313767680757</v>
      </c>
      <c r="U850" s="11">
        <v>6.5691331318623883E-2</v>
      </c>
      <c r="V850" s="11">
        <v>5.2200560521355722E-2</v>
      </c>
      <c r="W850" s="3">
        <v>348774</v>
      </c>
      <c r="X850" s="3">
        <v>298913</v>
      </c>
      <c r="AA850" s="3"/>
      <c r="AB850" s="3"/>
      <c r="AC850" s="3"/>
    </row>
    <row r="851" spans="17:29" x14ac:dyDescent="0.2">
      <c r="Q851" s="2">
        <v>3</v>
      </c>
      <c r="R851" s="1" t="s">
        <v>136</v>
      </c>
      <c r="S851" s="3">
        <v>3240.7244990472363</v>
      </c>
      <c r="T851" s="3">
        <v>189.87943377252921</v>
      </c>
      <c r="U851" s="11">
        <v>0.13128083770118523</v>
      </c>
      <c r="V851" s="11">
        <v>0.14036860789449332</v>
      </c>
      <c r="W851" s="3">
        <v>498832</v>
      </c>
      <c r="X851" s="3">
        <v>622656</v>
      </c>
      <c r="AA851" s="3"/>
      <c r="AB851" s="3"/>
      <c r="AC851" s="3"/>
    </row>
    <row r="852" spans="17:29" x14ac:dyDescent="0.2">
      <c r="Q852" s="2">
        <v>4</v>
      </c>
      <c r="R852" s="1" t="s">
        <v>137</v>
      </c>
      <c r="S852" s="3">
        <v>4586.8421356758772</v>
      </c>
      <c r="T852" s="3">
        <v>305.45768539474682</v>
      </c>
      <c r="U852" s="11">
        <v>3.8786133282669194E-2</v>
      </c>
      <c r="V852" s="11">
        <v>3.3028142359556319E-2</v>
      </c>
      <c r="W852" s="3">
        <v>89825</v>
      </c>
      <c r="X852" s="3">
        <v>87644</v>
      </c>
      <c r="Z852" s="1" t="s">
        <v>289</v>
      </c>
      <c r="AA852" s="3">
        <v>209</v>
      </c>
      <c r="AB852" s="3">
        <v>252</v>
      </c>
      <c r="AC852" s="3">
        <f>VLOOKUP(F$1, Q849:T949,4)</f>
        <v>209.00286560979245</v>
      </c>
    </row>
    <row r="853" spans="17:29" x14ac:dyDescent="0.2">
      <c r="Q853" s="2">
        <v>5</v>
      </c>
      <c r="R853" s="1" t="s">
        <v>138</v>
      </c>
      <c r="S853" s="3">
        <v>4380.5025627697023</v>
      </c>
      <c r="T853" s="3">
        <v>218.16335780374504</v>
      </c>
      <c r="U853" s="11">
        <v>0.10207254820458737</v>
      </c>
      <c r="V853" s="11">
        <v>0.10246451200796185</v>
      </c>
      <c r="W853" s="3">
        <v>237709</v>
      </c>
      <c r="X853" s="3">
        <v>255350</v>
      </c>
    </row>
    <row r="854" spans="17:29" x14ac:dyDescent="0.2">
      <c r="Q854" s="2">
        <v>6</v>
      </c>
      <c r="R854" s="1" t="s">
        <v>139</v>
      </c>
      <c r="S854" s="3">
        <v>6310.8527432706414</v>
      </c>
      <c r="T854" s="3">
        <v>428.77341705473981</v>
      </c>
      <c r="U854" s="11">
        <v>2.0334069848905581E-2</v>
      </c>
      <c r="V854" s="11">
        <v>1.6444762712093646E-2</v>
      </c>
      <c r="W854" s="3">
        <v>43014</v>
      </c>
      <c r="X854" s="3">
        <v>44754</v>
      </c>
    </row>
    <row r="855" spans="17:29" x14ac:dyDescent="0.2">
      <c r="Q855" s="2">
        <v>7</v>
      </c>
      <c r="R855" s="1" t="s">
        <v>140</v>
      </c>
      <c r="S855" s="3">
        <v>3989.1689470755564</v>
      </c>
      <c r="T855" s="3">
        <v>283.44350704785211</v>
      </c>
      <c r="U855" s="11">
        <v>3.2193718930647541E-2</v>
      </c>
      <c r="V855" s="11">
        <v>2.4944355537023854E-2</v>
      </c>
      <c r="W855" s="3">
        <v>63622</v>
      </c>
      <c r="X855" s="3">
        <v>62862</v>
      </c>
      <c r="AA855" s="1">
        <v>2007</v>
      </c>
      <c r="AB855" s="1">
        <v>2017</v>
      </c>
    </row>
    <row r="856" spans="17:29" x14ac:dyDescent="0.2">
      <c r="Q856" s="2">
        <v>8</v>
      </c>
      <c r="R856" s="1" t="s">
        <v>141</v>
      </c>
      <c r="S856" s="3">
        <v>4423.3615539697412</v>
      </c>
      <c r="T856" s="3">
        <v>292.43190223724059</v>
      </c>
      <c r="U856" s="11">
        <v>0.16552294034333623</v>
      </c>
      <c r="V856" s="11">
        <v>0.15736590818761875</v>
      </c>
      <c r="W856" s="3">
        <v>348733</v>
      </c>
      <c r="X856" s="3">
        <v>401715</v>
      </c>
      <c r="Z856" s="1" t="s">
        <v>319</v>
      </c>
      <c r="AA856" s="11">
        <f>VLOOKUP($F$1, $Q$849:$X$949,5)</f>
        <v>4.2261318187494817E-2</v>
      </c>
      <c r="AB856" s="11">
        <f>VLOOKUP($F$1, $Q$849:$X$949,6)</f>
        <v>3.7909573065823064E-2</v>
      </c>
    </row>
    <row r="857" spans="17:29" x14ac:dyDescent="0.2">
      <c r="Q857" s="2">
        <v>9</v>
      </c>
      <c r="R857" s="1" t="s">
        <v>142</v>
      </c>
      <c r="S857" s="3">
        <v>3187.9020497548363</v>
      </c>
      <c r="T857" s="3">
        <v>209.00286560979245</v>
      </c>
      <c r="U857" s="11">
        <v>4.2261318187494817E-2</v>
      </c>
      <c r="V857" s="11">
        <v>3.7909573065823064E-2</v>
      </c>
      <c r="W857" s="3">
        <v>80539</v>
      </c>
      <c r="X857" s="3">
        <v>88410</v>
      </c>
    </row>
    <row r="858" spans="17:29" x14ac:dyDescent="0.2">
      <c r="Q858" s="2">
        <v>10</v>
      </c>
      <c r="R858" s="1" t="s">
        <v>143</v>
      </c>
      <c r="S858" s="3">
        <v>3448.8618734336465</v>
      </c>
      <c r="T858" s="3">
        <v>203.23828573640213</v>
      </c>
      <c r="U858" s="11">
        <v>0.1368824309294488</v>
      </c>
      <c r="V858" s="11">
        <v>0.15328721369335016</v>
      </c>
      <c r="W858" s="3">
        <v>269160</v>
      </c>
      <c r="X858" s="3">
        <v>338316</v>
      </c>
    </row>
    <row r="859" spans="17:29" x14ac:dyDescent="0.2">
      <c r="Q859" s="2">
        <v>11</v>
      </c>
      <c r="R859" s="1" t="s">
        <v>144</v>
      </c>
      <c r="S859" s="3">
        <v>3993.8513757576297</v>
      </c>
      <c r="T859" s="3">
        <v>285.02500362565314</v>
      </c>
      <c r="U859" s="11">
        <v>1.8031929607833477E-2</v>
      </c>
      <c r="V859" s="11">
        <v>1.4787735373896735E-2</v>
      </c>
      <c r="W859" s="3">
        <v>28551</v>
      </c>
      <c r="X859" s="3">
        <v>23017</v>
      </c>
      <c r="Z859" s="1" t="s">
        <v>320</v>
      </c>
      <c r="AA859" s="3">
        <f>VLOOKUP($F$1, $Q$849:$X$949,7)</f>
        <v>80539</v>
      </c>
      <c r="AB859" s="3">
        <f>VLOOKUP($F$1, $Q$849:$X$949,8)</f>
        <v>88410</v>
      </c>
    </row>
    <row r="860" spans="17:29" x14ac:dyDescent="0.2">
      <c r="Q860" s="2">
        <v>12</v>
      </c>
      <c r="R860" s="1" t="s">
        <v>145</v>
      </c>
      <c r="S860" s="3">
        <v>4800.3363516475865</v>
      </c>
      <c r="T860" s="3">
        <v>346.66497059805357</v>
      </c>
      <c r="U860" s="11">
        <v>3.1201443238871831E-2</v>
      </c>
      <c r="V860" s="11">
        <v>2.195273264072143E-2</v>
      </c>
      <c r="W860" s="3">
        <v>44639</v>
      </c>
      <c r="X860" s="3">
        <v>38799</v>
      </c>
    </row>
    <row r="861" spans="17:29" x14ac:dyDescent="0.2">
      <c r="Q861" s="2">
        <v>13</v>
      </c>
      <c r="R861" s="1" t="s">
        <v>146</v>
      </c>
      <c r="S861" s="3">
        <v>2561.5102745521576</v>
      </c>
      <c r="T861" s="3">
        <v>118.36982084851292</v>
      </c>
      <c r="U861" s="11">
        <v>0.17876106432942979</v>
      </c>
      <c r="V861" s="11">
        <v>0.21491420156040264</v>
      </c>
      <c r="W861" s="3">
        <v>265593</v>
      </c>
      <c r="X861" s="3">
        <v>360065</v>
      </c>
    </row>
    <row r="862" spans="17:29" x14ac:dyDescent="0.2">
      <c r="Q862" s="2">
        <v>14</v>
      </c>
      <c r="R862" s="1" t="s">
        <v>147</v>
      </c>
      <c r="S862" s="3">
        <v>4195.8275325097748</v>
      </c>
      <c r="T862" s="3">
        <v>288.14624944670709</v>
      </c>
      <c r="U862" s="11">
        <v>9.117304144074799E-2</v>
      </c>
      <c r="V862" s="11">
        <v>0.11666114071184219</v>
      </c>
      <c r="W862" s="3">
        <v>128872</v>
      </c>
      <c r="X862" s="3">
        <v>194355</v>
      </c>
    </row>
    <row r="863" spans="17:29" x14ac:dyDescent="0.2">
      <c r="Q863" s="2">
        <v>15</v>
      </c>
      <c r="R863" s="1" t="s">
        <v>148</v>
      </c>
      <c r="S863" s="3">
        <v>4049.0394609372215</v>
      </c>
      <c r="T863" s="3">
        <v>276.02934765288848</v>
      </c>
      <c r="U863" s="11">
        <v>4.0272999594490301E-2</v>
      </c>
      <c r="V863" s="11">
        <v>3.4525847382274648E-2</v>
      </c>
      <c r="W863" s="3">
        <v>49260</v>
      </c>
      <c r="X863" s="3">
        <v>47766</v>
      </c>
    </row>
    <row r="864" spans="17:29" x14ac:dyDescent="0.2">
      <c r="Q864" s="2">
        <v>16</v>
      </c>
      <c r="R864" s="1" t="s">
        <v>149</v>
      </c>
      <c r="S864" s="3">
        <v>4559.4477749527623</v>
      </c>
      <c r="T864" s="3">
        <v>308.79046672980951</v>
      </c>
      <c r="U864" s="11">
        <v>5.5655931192772956E-2</v>
      </c>
      <c r="V864" s="11">
        <v>6.1125903019700625E-2</v>
      </c>
      <c r="W864" s="3">
        <v>68139</v>
      </c>
      <c r="X864" s="3">
        <v>86833</v>
      </c>
    </row>
    <row r="865" spans="17:24" x14ac:dyDescent="0.2">
      <c r="Q865" s="2">
        <v>17</v>
      </c>
      <c r="R865" s="1" t="s">
        <v>150</v>
      </c>
      <c r="S865" s="3">
        <v>5908.839591605637</v>
      </c>
      <c r="T865" s="3">
        <v>436.94195968274084</v>
      </c>
      <c r="U865" s="11">
        <v>1.6676717987728913E-2</v>
      </c>
      <c r="V865" s="11">
        <v>1.45913371062701E-2</v>
      </c>
      <c r="W865" s="3">
        <v>16398</v>
      </c>
      <c r="X865" s="3">
        <v>16745</v>
      </c>
    </row>
    <row r="866" spans="17:24" x14ac:dyDescent="0.2">
      <c r="Q866" s="2">
        <v>18</v>
      </c>
      <c r="R866" s="1" t="s">
        <v>151</v>
      </c>
      <c r="S866" s="3">
        <v>3984.6829174652439</v>
      </c>
      <c r="T866" s="3">
        <v>276.53117097826038</v>
      </c>
      <c r="U866" s="11">
        <v>5.5008753470090155E-2</v>
      </c>
      <c r="V866" s="11">
        <v>5.0435402188961392E-2</v>
      </c>
      <c r="W866" s="3">
        <v>55364</v>
      </c>
      <c r="X866" s="3">
        <v>66144</v>
      </c>
    </row>
    <row r="867" spans="17:24" x14ac:dyDescent="0.2">
      <c r="Q867" s="2">
        <v>19</v>
      </c>
      <c r="R867" s="1" t="s">
        <v>152</v>
      </c>
      <c r="S867" s="3">
        <v>3788.5618601892393</v>
      </c>
      <c r="T867" s="3">
        <v>245.02787396051497</v>
      </c>
      <c r="U867" s="11">
        <v>7.8545963814276074E-2</v>
      </c>
      <c r="V867" s="11">
        <v>8.7007081158708297E-2</v>
      </c>
      <c r="W867" s="3">
        <v>77509</v>
      </c>
      <c r="X867" s="3">
        <v>93841</v>
      </c>
    </row>
    <row r="868" spans="17:24" x14ac:dyDescent="0.2">
      <c r="Q868" s="2">
        <v>20</v>
      </c>
      <c r="R868" s="1" t="s">
        <v>153</v>
      </c>
      <c r="S868" s="3">
        <v>4615.5524766085082</v>
      </c>
      <c r="T868" s="3">
        <v>342.6593843451376</v>
      </c>
      <c r="U868" s="11">
        <v>3.4322617574448544E-2</v>
      </c>
      <c r="V868" s="11">
        <v>2.9855253576938322E-2</v>
      </c>
      <c r="W868" s="3">
        <v>33339</v>
      </c>
      <c r="X868" s="3">
        <v>29319</v>
      </c>
    </row>
    <row r="869" spans="17:24" x14ac:dyDescent="0.2">
      <c r="Q869" s="2">
        <v>21</v>
      </c>
      <c r="R869" s="1" t="s">
        <v>154</v>
      </c>
      <c r="S869" s="3">
        <v>1746.1749728336026</v>
      </c>
      <c r="T869" s="3">
        <v>112.56484799012294</v>
      </c>
      <c r="U869" s="11">
        <v>0</v>
      </c>
      <c r="V869" s="11">
        <v>0</v>
      </c>
      <c r="W869" s="3">
        <v>32051</v>
      </c>
      <c r="X869" s="3">
        <v>0</v>
      </c>
    </row>
    <row r="870" spans="17:24" x14ac:dyDescent="0.2">
      <c r="Q870" s="2">
        <v>22</v>
      </c>
      <c r="R870" s="1" t="s">
        <v>155</v>
      </c>
      <c r="S870" s="3">
        <v>7349.671134746287</v>
      </c>
      <c r="T870" s="3">
        <v>588.7674290554645</v>
      </c>
      <c r="U870" s="11">
        <v>1.9484956487514759E-2</v>
      </c>
      <c r="V870" s="11">
        <v>1.8097243918768133E-2</v>
      </c>
      <c r="W870" s="3">
        <v>14258</v>
      </c>
      <c r="X870" s="3">
        <v>15043</v>
      </c>
    </row>
    <row r="871" spans="17:24" x14ac:dyDescent="0.2">
      <c r="Q871" s="2">
        <v>23</v>
      </c>
      <c r="R871" s="1" t="s">
        <v>156</v>
      </c>
      <c r="S871" s="3">
        <v>5012.9018416700146</v>
      </c>
      <c r="T871" s="3">
        <v>381.83407488527644</v>
      </c>
      <c r="U871" s="11">
        <v>4.2804545862726119E-2</v>
      </c>
      <c r="V871" s="11">
        <v>3.4638336857825941E-2</v>
      </c>
      <c r="W871" s="3">
        <v>30030</v>
      </c>
      <c r="X871" s="3">
        <v>32737</v>
      </c>
    </row>
    <row r="872" spans="17:24" x14ac:dyDescent="0.2">
      <c r="Q872" s="2">
        <v>24</v>
      </c>
      <c r="R872" s="1" t="s">
        <v>157</v>
      </c>
      <c r="S872" s="3">
        <v>2822.7075922198947</v>
      </c>
      <c r="T872" s="3">
        <v>140.00165904895513</v>
      </c>
      <c r="U872" s="11">
        <v>6.9199531871807468E-2</v>
      </c>
      <c r="V872" s="11">
        <v>7.9146036320294544E-2</v>
      </c>
      <c r="W872" s="3">
        <v>57887</v>
      </c>
      <c r="X872" s="3">
        <v>76192</v>
      </c>
    </row>
    <row r="873" spans="17:24" x14ac:dyDescent="0.2">
      <c r="Q873" s="2">
        <v>25</v>
      </c>
      <c r="R873" s="1" t="s">
        <v>158</v>
      </c>
      <c r="S873" s="3">
        <v>5725.1404619987325</v>
      </c>
      <c r="T873" s="3">
        <v>412.9829767083703</v>
      </c>
      <c r="U873" s="11">
        <v>5.2613307265734204E-2</v>
      </c>
      <c r="V873" s="11">
        <v>3.1777327482254071E-2</v>
      </c>
      <c r="W873" s="3">
        <v>40313</v>
      </c>
      <c r="X873" s="3">
        <v>26498</v>
      </c>
    </row>
    <row r="874" spans="17:24" x14ac:dyDescent="0.2">
      <c r="Q874" s="2">
        <v>26</v>
      </c>
      <c r="R874" s="1" t="s">
        <v>159</v>
      </c>
      <c r="S874" s="3">
        <v>6204.2989460225881</v>
      </c>
      <c r="T874" s="3">
        <v>456.66441712563403</v>
      </c>
      <c r="U874" s="11">
        <v>3.1094088838873889E-2</v>
      </c>
      <c r="V874" s="11">
        <v>2.2371910386452521E-2</v>
      </c>
      <c r="W874" s="3">
        <v>19314</v>
      </c>
      <c r="X874" s="3">
        <v>19688</v>
      </c>
    </row>
    <row r="875" spans="17:24" x14ac:dyDescent="0.2">
      <c r="Q875" s="2">
        <v>27</v>
      </c>
      <c r="R875" s="1" t="s">
        <v>160</v>
      </c>
      <c r="S875" s="3">
        <v>5289.9544898373888</v>
      </c>
      <c r="T875" s="3">
        <v>346.63658857757002</v>
      </c>
      <c r="U875" s="11">
        <v>7.3657513458168011E-2</v>
      </c>
      <c r="V875" s="11">
        <v>7.5894278609988305E-2</v>
      </c>
      <c r="W875" s="3">
        <v>56400</v>
      </c>
      <c r="X875" s="3">
        <v>61701</v>
      </c>
    </row>
    <row r="876" spans="17:24" x14ac:dyDescent="0.2">
      <c r="Q876" s="2">
        <v>28</v>
      </c>
      <c r="R876" s="1" t="s">
        <v>161</v>
      </c>
      <c r="S876" s="3">
        <v>6402.7436404120199</v>
      </c>
      <c r="T876" s="3">
        <v>379.52562555138343</v>
      </c>
      <c r="U876" s="11">
        <v>2.7792116395473028E-2</v>
      </c>
      <c r="V876" s="11">
        <v>2.501578262658689E-2</v>
      </c>
      <c r="W876" s="3">
        <v>17929</v>
      </c>
      <c r="X876" s="3">
        <v>19327</v>
      </c>
    </row>
    <row r="877" spans="17:24" x14ac:dyDescent="0.2">
      <c r="Q877" s="2">
        <v>29</v>
      </c>
      <c r="R877" s="1" t="s">
        <v>162</v>
      </c>
      <c r="S877" s="3">
        <v>3958.7992603796943</v>
      </c>
      <c r="T877" s="3">
        <v>229.5163769093254</v>
      </c>
      <c r="U877" s="11">
        <v>3.6516548366919581E-2</v>
      </c>
      <c r="V877" s="11">
        <v>5.2821327021394818E-2</v>
      </c>
      <c r="W877" s="3">
        <v>26855</v>
      </c>
      <c r="X877" s="3">
        <v>44742</v>
      </c>
    </row>
    <row r="878" spans="17:24" x14ac:dyDescent="0.2">
      <c r="Q878" s="2">
        <v>30</v>
      </c>
      <c r="R878" s="1" t="s">
        <v>163</v>
      </c>
      <c r="S878" s="3">
        <v>5341.9925904714155</v>
      </c>
      <c r="T878" s="3">
        <v>389.7729240539457</v>
      </c>
      <c r="U878" s="11">
        <v>3.6849626447828049E-2</v>
      </c>
      <c r="V878" s="11">
        <v>2.3694590092598819E-2</v>
      </c>
      <c r="W878" s="3">
        <v>26457</v>
      </c>
      <c r="X878" s="3">
        <v>18440</v>
      </c>
    </row>
    <row r="879" spans="17:24" x14ac:dyDescent="0.2">
      <c r="Q879" s="2">
        <v>31</v>
      </c>
      <c r="R879" s="1" t="s">
        <v>164</v>
      </c>
      <c r="S879" s="3">
        <v>7032.7516950535419</v>
      </c>
      <c r="T879" s="3">
        <v>524.96118361191191</v>
      </c>
      <c r="U879" s="11">
        <v>1.8154558195625958E-2</v>
      </c>
      <c r="V879" s="11">
        <v>9.3295664176890232E-3</v>
      </c>
      <c r="W879" s="3">
        <v>12254</v>
      </c>
      <c r="X879" s="3">
        <v>6671</v>
      </c>
    </row>
    <row r="880" spans="17:24" x14ac:dyDescent="0.2">
      <c r="Q880" s="2">
        <v>32</v>
      </c>
      <c r="R880" s="1" t="s">
        <v>165</v>
      </c>
      <c r="S880" s="3">
        <v>4912.4491470196299</v>
      </c>
      <c r="T880" s="3">
        <v>362.54753998411468</v>
      </c>
      <c r="U880" s="11">
        <v>2.4225567280788424E-2</v>
      </c>
      <c r="V880" s="11">
        <v>2.1007718632868634E-2</v>
      </c>
      <c r="W880" s="3">
        <v>14589</v>
      </c>
      <c r="X880" s="3">
        <v>16884</v>
      </c>
    </row>
    <row r="881" spans="17:24" x14ac:dyDescent="0.2">
      <c r="Q881" s="2">
        <v>33</v>
      </c>
      <c r="R881" s="1" t="s">
        <v>166</v>
      </c>
      <c r="S881" s="3">
        <v>7479.8526222588225</v>
      </c>
      <c r="T881" s="3">
        <v>549.11439718483939</v>
      </c>
      <c r="U881" s="11">
        <v>1.0251652948320065E-2</v>
      </c>
      <c r="V881" s="11">
        <v>1.1995249248218801E-2</v>
      </c>
      <c r="W881" s="3">
        <v>6078</v>
      </c>
      <c r="X881" s="3">
        <v>8983</v>
      </c>
    </row>
    <row r="882" spans="17:24" x14ac:dyDescent="0.2">
      <c r="Q882" s="2">
        <v>34</v>
      </c>
      <c r="R882" s="1" t="s">
        <v>167</v>
      </c>
      <c r="S882" s="3">
        <v>5556.1846681267143</v>
      </c>
      <c r="T882" s="3">
        <v>388.98504346532877</v>
      </c>
      <c r="U882" s="11">
        <v>1.2965294573217049E-2</v>
      </c>
      <c r="V882" s="11">
        <v>1.7650568970302524E-2</v>
      </c>
      <c r="W882" s="3">
        <v>8722</v>
      </c>
      <c r="X882" s="3">
        <v>13448</v>
      </c>
    </row>
    <row r="883" spans="17:24" x14ac:dyDescent="0.2">
      <c r="Q883" s="2">
        <v>35</v>
      </c>
      <c r="R883" s="1" t="s">
        <v>168</v>
      </c>
      <c r="S883" s="3">
        <v>4844.6887699059534</v>
      </c>
      <c r="T883" s="3">
        <v>353.61046430303287</v>
      </c>
      <c r="U883" s="11">
        <v>4.3333728488728192E-2</v>
      </c>
      <c r="V883" s="11">
        <v>3.7690203782888398E-2</v>
      </c>
      <c r="W883" s="3">
        <v>26319</v>
      </c>
      <c r="X883" s="3">
        <v>24029</v>
      </c>
    </row>
    <row r="884" spans="17:24" x14ac:dyDescent="0.2">
      <c r="Q884" s="2">
        <v>36</v>
      </c>
      <c r="R884" s="1" t="s">
        <v>169</v>
      </c>
      <c r="S884" s="3">
        <v>7345.5513031757728</v>
      </c>
      <c r="T884" s="3">
        <v>565.1118886700815</v>
      </c>
      <c r="U884" s="11">
        <v>2.2306126673738089E-2</v>
      </c>
      <c r="V884" s="11">
        <v>2.057489936116216E-2</v>
      </c>
      <c r="W884" s="3">
        <v>12176</v>
      </c>
      <c r="X884" s="3">
        <v>14495</v>
      </c>
    </row>
    <row r="885" spans="17:24" x14ac:dyDescent="0.2">
      <c r="Q885" s="2">
        <v>37</v>
      </c>
      <c r="R885" s="1" t="s">
        <v>170</v>
      </c>
      <c r="S885" s="3">
        <v>4605.7458610399326</v>
      </c>
      <c r="T885" s="3">
        <v>336.2935059237924</v>
      </c>
      <c r="U885" s="11">
        <v>4.1358197532246926E-2</v>
      </c>
      <c r="V885" s="11">
        <v>2.4217450933676676E-2</v>
      </c>
      <c r="W885" s="3">
        <v>22156</v>
      </c>
      <c r="X885" s="3">
        <v>19495</v>
      </c>
    </row>
    <row r="886" spans="17:24" x14ac:dyDescent="0.2">
      <c r="Q886" s="2">
        <v>38</v>
      </c>
      <c r="R886" s="1" t="s">
        <v>171</v>
      </c>
      <c r="S886" s="3">
        <v>5003.2285410168442</v>
      </c>
      <c r="T886" s="3">
        <v>338.15256517928015</v>
      </c>
      <c r="U886" s="11">
        <v>2.8337487453054689E-2</v>
      </c>
      <c r="V886" s="11">
        <v>2.4334875099354454E-2</v>
      </c>
      <c r="W886" s="3">
        <v>12563</v>
      </c>
      <c r="X886" s="3">
        <v>16461</v>
      </c>
    </row>
    <row r="887" spans="17:24" x14ac:dyDescent="0.2">
      <c r="Q887" s="2">
        <v>39</v>
      </c>
      <c r="R887" s="1" t="s">
        <v>172</v>
      </c>
      <c r="S887" s="3">
        <v>4783.7920706119394</v>
      </c>
      <c r="T887" s="3">
        <v>349.25278096176822</v>
      </c>
      <c r="U887" s="11">
        <v>3.0144491987429106E-2</v>
      </c>
      <c r="V887" s="11">
        <v>2.4428505812104723E-2</v>
      </c>
      <c r="W887" s="3">
        <v>16450</v>
      </c>
      <c r="X887" s="3">
        <v>13245</v>
      </c>
    </row>
    <row r="888" spans="17:24" x14ac:dyDescent="0.2">
      <c r="Q888" s="2">
        <v>40</v>
      </c>
      <c r="R888" s="1" t="s">
        <v>173</v>
      </c>
      <c r="S888" s="3">
        <v>6350.0014273184879</v>
      </c>
      <c r="T888" s="3">
        <v>469.33679246775739</v>
      </c>
      <c r="U888" s="11">
        <v>1.3375993909084935E-2</v>
      </c>
      <c r="V888" s="11">
        <v>1.4619749244989476E-2</v>
      </c>
      <c r="W888" s="3">
        <v>5903</v>
      </c>
      <c r="X888" s="3">
        <v>7342</v>
      </c>
    </row>
    <row r="889" spans="17:24" x14ac:dyDescent="0.2">
      <c r="Q889" s="2">
        <v>41</v>
      </c>
      <c r="R889" s="1" t="s">
        <v>174</v>
      </c>
      <c r="S889" s="3">
        <v>5912.7873220547108</v>
      </c>
      <c r="T889" s="3">
        <v>431.19251166863432</v>
      </c>
      <c r="U889" s="11">
        <v>1.8938317989015106E-2</v>
      </c>
      <c r="V889" s="11">
        <v>9.0428448096591448E-3</v>
      </c>
      <c r="W889" s="3">
        <v>7934</v>
      </c>
      <c r="X889" s="3">
        <v>4292</v>
      </c>
    </row>
    <row r="890" spans="17:24" x14ac:dyDescent="0.2">
      <c r="Q890" s="2">
        <v>42</v>
      </c>
      <c r="R890" s="1" t="s">
        <v>175</v>
      </c>
      <c r="S890" s="3">
        <v>4052.6772605984229</v>
      </c>
      <c r="T890" s="3">
        <v>216.49895344326768</v>
      </c>
      <c r="U890" s="11">
        <v>3.4236338363261627E-2</v>
      </c>
      <c r="V890" s="11">
        <v>3.5717069151719606E-2</v>
      </c>
      <c r="W890" s="3">
        <v>15714</v>
      </c>
      <c r="X890" s="3">
        <v>18718</v>
      </c>
    </row>
    <row r="891" spans="17:24" x14ac:dyDescent="0.2">
      <c r="Q891" s="2">
        <v>43</v>
      </c>
      <c r="R891" s="1" t="s">
        <v>176</v>
      </c>
      <c r="S891" s="3">
        <v>4815.9776368933208</v>
      </c>
      <c r="T891" s="3">
        <v>351.65731445459272</v>
      </c>
      <c r="U891" s="11">
        <v>3.0191096559476535E-2</v>
      </c>
      <c r="V891" s="11">
        <v>2.5604362365711942E-2</v>
      </c>
      <c r="W891" s="3">
        <v>12301</v>
      </c>
      <c r="X891" s="3">
        <v>12052</v>
      </c>
    </row>
    <row r="892" spans="17:24" x14ac:dyDescent="0.2">
      <c r="Q892" s="2">
        <v>44</v>
      </c>
      <c r="R892" s="1" t="s">
        <v>177</v>
      </c>
      <c r="S892" s="3">
        <v>5241.181109610975</v>
      </c>
      <c r="T892" s="3">
        <v>380.54187443302885</v>
      </c>
      <c r="U892" s="11">
        <v>1.8372581141900303E-2</v>
      </c>
      <c r="V892" s="11">
        <v>1.4952306345329708E-2</v>
      </c>
      <c r="W892" s="3">
        <v>7099</v>
      </c>
      <c r="X892" s="3">
        <v>7436</v>
      </c>
    </row>
    <row r="893" spans="17:24" x14ac:dyDescent="0.2">
      <c r="Q893" s="2">
        <v>45</v>
      </c>
      <c r="R893" s="1" t="s">
        <v>178</v>
      </c>
      <c r="S893" s="3">
        <v>4294.8560899789791</v>
      </c>
      <c r="T893" s="3">
        <v>332.07546016518313</v>
      </c>
      <c r="U893" s="11">
        <v>2.0495625846012562E-2</v>
      </c>
      <c r="V893" s="11">
        <v>1.5996128245579853E-2</v>
      </c>
      <c r="W893" s="3">
        <v>8570</v>
      </c>
      <c r="X893" s="3">
        <v>7435</v>
      </c>
    </row>
    <row r="894" spans="17:24" x14ac:dyDescent="0.2">
      <c r="Q894" s="2">
        <v>46</v>
      </c>
      <c r="R894" s="1" t="s">
        <v>179</v>
      </c>
      <c r="S894" s="3">
        <v>4870.6234089131422</v>
      </c>
      <c r="T894" s="3">
        <v>307.15362314153981</v>
      </c>
      <c r="U894" s="11">
        <v>3.9902122298672349E-2</v>
      </c>
      <c r="V894" s="11">
        <v>4.1893830703012912E-2</v>
      </c>
      <c r="W894" s="3">
        <v>16470</v>
      </c>
      <c r="X894" s="3">
        <v>17715</v>
      </c>
    </row>
    <row r="895" spans="17:24" x14ac:dyDescent="0.2">
      <c r="Q895" s="2">
        <v>47</v>
      </c>
      <c r="R895" s="1" t="s">
        <v>180</v>
      </c>
      <c r="S895" s="3">
        <v>5559.8731874117648</v>
      </c>
      <c r="T895" s="3">
        <v>407.68362510812182</v>
      </c>
      <c r="U895" s="11">
        <v>3.5765914913716189E-2</v>
      </c>
      <c r="V895" s="11">
        <v>3.6440370724996049E-2</v>
      </c>
      <c r="W895" s="3">
        <v>14993</v>
      </c>
      <c r="X895" s="3">
        <v>15175</v>
      </c>
    </row>
    <row r="896" spans="17:24" x14ac:dyDescent="0.2">
      <c r="Q896" s="2">
        <v>48</v>
      </c>
      <c r="R896" s="1" t="s">
        <v>181</v>
      </c>
      <c r="S896" s="3">
        <v>5796.6211791933265</v>
      </c>
      <c r="T896" s="3">
        <v>421.98221064284581</v>
      </c>
      <c r="U896" s="11">
        <v>0.10320735662542968</v>
      </c>
      <c r="V896" s="11">
        <v>0.11069556155061812</v>
      </c>
      <c r="W896" s="3">
        <v>42514</v>
      </c>
      <c r="X896" s="3">
        <v>47827</v>
      </c>
    </row>
    <row r="897" spans="17:24" x14ac:dyDescent="0.2">
      <c r="Q897" s="2">
        <v>49</v>
      </c>
      <c r="R897" s="1" t="s">
        <v>182</v>
      </c>
      <c r="S897" s="3">
        <v>5914.3605216077785</v>
      </c>
      <c r="T897" s="3">
        <v>410.71700229719272</v>
      </c>
      <c r="U897" s="11">
        <v>2.9297929200510789E-2</v>
      </c>
      <c r="V897" s="11">
        <v>3.1657461709275178E-2</v>
      </c>
      <c r="W897" s="3">
        <v>8902</v>
      </c>
      <c r="X897" s="3">
        <v>13035</v>
      </c>
    </row>
    <row r="898" spans="17:24" x14ac:dyDescent="0.2">
      <c r="Q898" s="2">
        <v>50</v>
      </c>
      <c r="R898" s="1" t="s">
        <v>183</v>
      </c>
      <c r="S898" s="3">
        <v>5453.0910861734774</v>
      </c>
      <c r="T898" s="3">
        <v>392.82822315378661</v>
      </c>
      <c r="U898" s="11">
        <v>1.3848822432680624E-2</v>
      </c>
      <c r="V898" s="11">
        <v>1.0946925160382134E-2</v>
      </c>
      <c r="W898" s="3">
        <v>4479</v>
      </c>
      <c r="X898" s="3">
        <v>5342</v>
      </c>
    </row>
    <row r="899" spans="17:24" x14ac:dyDescent="0.2">
      <c r="Q899" s="2">
        <v>51</v>
      </c>
      <c r="R899" s="1" t="s">
        <v>184</v>
      </c>
      <c r="S899" s="3">
        <v>6588.9455199657887</v>
      </c>
      <c r="T899" s="3">
        <v>488.26878831126288</v>
      </c>
      <c r="U899" s="11">
        <v>5.9801110912022937E-3</v>
      </c>
      <c r="V899" s="11">
        <v>5.1675117773611794E-3</v>
      </c>
      <c r="W899" s="3">
        <v>2136</v>
      </c>
      <c r="X899" s="3">
        <v>2241</v>
      </c>
    </row>
    <row r="900" spans="17:24" x14ac:dyDescent="0.2">
      <c r="Q900" s="2">
        <v>52</v>
      </c>
      <c r="R900" s="1" t="s">
        <v>185</v>
      </c>
      <c r="S900" s="3">
        <v>4943.287271094855</v>
      </c>
      <c r="T900" s="3">
        <v>357.78678498320636</v>
      </c>
      <c r="U900" s="11">
        <v>2.8830450795118288E-2</v>
      </c>
      <c r="V900" s="11">
        <v>2.5597570286347123E-2</v>
      </c>
      <c r="W900" s="3">
        <v>9480</v>
      </c>
      <c r="X900" s="3">
        <v>8947</v>
      </c>
    </row>
    <row r="901" spans="17:24" x14ac:dyDescent="0.2">
      <c r="Q901" s="2">
        <v>53</v>
      </c>
      <c r="R901" s="1" t="s">
        <v>186</v>
      </c>
      <c r="S901" s="3">
        <v>5478.6579926008981</v>
      </c>
      <c r="T901" s="3">
        <v>452.88063568304369</v>
      </c>
      <c r="U901" s="11">
        <v>2.1244547037305113E-2</v>
      </c>
      <c r="V901" s="11">
        <v>1.8577764636309876E-2</v>
      </c>
      <c r="W901" s="3">
        <v>5430</v>
      </c>
      <c r="X901" s="3">
        <v>6283</v>
      </c>
    </row>
    <row r="902" spans="17:24" x14ac:dyDescent="0.2">
      <c r="Q902" s="2">
        <v>54</v>
      </c>
      <c r="R902" s="1" t="s">
        <v>187</v>
      </c>
      <c r="S902" s="3">
        <v>2731.6737769296706</v>
      </c>
      <c r="T902" s="3">
        <v>199.83454118044418</v>
      </c>
      <c r="U902" s="11">
        <v>8.7289794978115648E-2</v>
      </c>
      <c r="V902" s="11">
        <v>9.0776813986020818E-2</v>
      </c>
      <c r="W902" s="3">
        <v>30314</v>
      </c>
      <c r="X902" s="3">
        <v>35802</v>
      </c>
    </row>
    <row r="903" spans="17:24" x14ac:dyDescent="0.2">
      <c r="Q903" s="2">
        <v>55</v>
      </c>
      <c r="R903" s="1" t="s">
        <v>188</v>
      </c>
      <c r="S903" s="3">
        <v>7883.5975588060701</v>
      </c>
      <c r="T903" s="3">
        <v>639.51757254626864</v>
      </c>
      <c r="U903" s="11">
        <v>8.1634317680525023E-3</v>
      </c>
      <c r="V903" s="11">
        <v>9.7977957892945878E-3</v>
      </c>
      <c r="W903" s="3">
        <v>2402</v>
      </c>
      <c r="X903" s="3">
        <v>3324</v>
      </c>
    </row>
    <row r="904" spans="17:24" x14ac:dyDescent="0.2">
      <c r="Q904" s="2">
        <v>56</v>
      </c>
      <c r="R904" s="1" t="s">
        <v>189</v>
      </c>
      <c r="S904" s="3">
        <v>5637.2451370784629</v>
      </c>
      <c r="T904" s="3">
        <v>417.54411033338988</v>
      </c>
      <c r="U904" s="11">
        <v>2.0120102536076302E-2</v>
      </c>
      <c r="V904" s="11">
        <v>1.6454824028576093E-2</v>
      </c>
      <c r="W904" s="3">
        <v>6185</v>
      </c>
      <c r="X904" s="3">
        <v>10164</v>
      </c>
    </row>
    <row r="905" spans="17:24" x14ac:dyDescent="0.2">
      <c r="Q905" s="2">
        <v>57</v>
      </c>
      <c r="R905" s="1" t="s">
        <v>190</v>
      </c>
      <c r="S905" s="3">
        <v>5348.1251289466618</v>
      </c>
      <c r="T905" s="3">
        <v>386.90165348963188</v>
      </c>
      <c r="U905" s="11">
        <v>2.139607065294747E-3</v>
      </c>
      <c r="V905" s="11">
        <v>1.9863388531933439E-3</v>
      </c>
      <c r="W905" s="3">
        <v>466</v>
      </c>
      <c r="X905" s="3">
        <v>583</v>
      </c>
    </row>
    <row r="906" spans="17:24" x14ac:dyDescent="0.2">
      <c r="Q906" s="2">
        <v>58</v>
      </c>
      <c r="R906" s="1" t="s">
        <v>191</v>
      </c>
      <c r="S906" s="3">
        <v>9713.140586459147</v>
      </c>
      <c r="T906" s="3">
        <v>708.9314346246033</v>
      </c>
      <c r="U906" s="11">
        <v>8.8010914890755011E-3</v>
      </c>
      <c r="V906" s="11">
        <v>9.6485165184324387E-3</v>
      </c>
      <c r="W906" s="3">
        <v>2748</v>
      </c>
      <c r="X906" s="3">
        <v>3683</v>
      </c>
    </row>
    <row r="907" spans="17:24" x14ac:dyDescent="0.2">
      <c r="Q907" s="2">
        <v>59</v>
      </c>
      <c r="R907" s="1" t="s">
        <v>192</v>
      </c>
      <c r="S907" s="3">
        <v>4845.8763846270413</v>
      </c>
      <c r="T907" s="3">
        <v>348.91669886397312</v>
      </c>
      <c r="U907" s="11">
        <v>2.2541828752049783E-2</v>
      </c>
      <c r="V907" s="11">
        <v>1.8057787363520275E-2</v>
      </c>
      <c r="W907" s="3">
        <v>6832</v>
      </c>
      <c r="X907" s="3">
        <v>5846</v>
      </c>
    </row>
    <row r="908" spans="17:24" x14ac:dyDescent="0.2">
      <c r="Q908" s="2">
        <v>60</v>
      </c>
      <c r="R908" s="1" t="s">
        <v>193</v>
      </c>
      <c r="S908" s="3">
        <v>4156.8567066770702</v>
      </c>
      <c r="T908" s="3">
        <v>303.25820221312483</v>
      </c>
      <c r="U908" s="11">
        <v>3.0404210891478815E-2</v>
      </c>
      <c r="V908" s="11">
        <v>2.3819597099399702E-2</v>
      </c>
      <c r="W908" s="3">
        <v>9115</v>
      </c>
      <c r="X908" s="3">
        <v>7636</v>
      </c>
    </row>
    <row r="909" spans="17:24" x14ac:dyDescent="0.2">
      <c r="Q909" s="2">
        <v>61</v>
      </c>
      <c r="R909" s="1" t="s">
        <v>194</v>
      </c>
      <c r="S909" s="3">
        <v>5429.7292158115342</v>
      </c>
      <c r="T909" s="3">
        <v>397.47741208786323</v>
      </c>
      <c r="U909" s="11">
        <v>2.4456464913320181E-2</v>
      </c>
      <c r="V909" s="11">
        <v>1.6367444165560904E-2</v>
      </c>
      <c r="W909" s="3">
        <v>7017</v>
      </c>
      <c r="X909" s="3">
        <v>6554</v>
      </c>
    </row>
    <row r="910" spans="17:24" x14ac:dyDescent="0.2">
      <c r="Q910" s="2">
        <v>62</v>
      </c>
      <c r="R910" s="1" t="s">
        <v>195</v>
      </c>
      <c r="S910" s="3">
        <v>6489.7299892252395</v>
      </c>
      <c r="T910" s="3">
        <v>512.70221773884816</v>
      </c>
      <c r="U910" s="11">
        <v>5.3539175238131453E-3</v>
      </c>
      <c r="V910" s="11">
        <v>2.9933851811810436E-3</v>
      </c>
      <c r="W910" s="3">
        <v>1408</v>
      </c>
      <c r="X910" s="3">
        <v>958</v>
      </c>
    </row>
    <row r="911" spans="17:24" x14ac:dyDescent="0.2">
      <c r="Q911" s="2">
        <v>63</v>
      </c>
      <c r="R911" s="1" t="s">
        <v>196</v>
      </c>
      <c r="S911" s="3">
        <v>7443.757309915065</v>
      </c>
      <c r="T911" s="3">
        <v>610.22763431436238</v>
      </c>
      <c r="U911" s="11">
        <v>2.1194394107082772E-2</v>
      </c>
      <c r="V911" s="11">
        <v>1.6005511055088566E-2</v>
      </c>
      <c r="W911" s="3">
        <v>5228</v>
      </c>
      <c r="X911" s="3">
        <v>4271</v>
      </c>
    </row>
    <row r="912" spans="17:24" x14ac:dyDescent="0.2">
      <c r="Q912" s="2">
        <v>64</v>
      </c>
      <c r="R912" s="1" t="s">
        <v>197</v>
      </c>
      <c r="S912" s="3">
        <v>7975.0176850183498</v>
      </c>
      <c r="T912" s="3">
        <v>581.89010091441617</v>
      </c>
      <c r="U912" s="11">
        <v>9.7624914354777614E-3</v>
      </c>
      <c r="V912" s="11">
        <v>5.2060017597752428E-3</v>
      </c>
      <c r="W912" s="3">
        <v>2294</v>
      </c>
      <c r="X912" s="3">
        <v>1201</v>
      </c>
    </row>
    <row r="913" spans="17:24" x14ac:dyDescent="0.2">
      <c r="Q913" s="2">
        <v>65</v>
      </c>
      <c r="R913" s="1" t="s">
        <v>198</v>
      </c>
      <c r="S913" s="3">
        <v>4996.5748253858692</v>
      </c>
      <c r="T913" s="3">
        <v>362.59468348513701</v>
      </c>
      <c r="U913" s="11">
        <v>1.5753262918596134E-2</v>
      </c>
      <c r="V913" s="11">
        <v>2.4856202293528199E-2</v>
      </c>
      <c r="W913" s="3">
        <v>3936</v>
      </c>
      <c r="X913" s="3">
        <v>6658</v>
      </c>
    </row>
    <row r="914" spans="17:24" x14ac:dyDescent="0.2">
      <c r="Q914" s="2">
        <v>66</v>
      </c>
      <c r="R914" s="1" t="s">
        <v>199</v>
      </c>
      <c r="S914" s="3">
        <v>7066.2741321574258</v>
      </c>
      <c r="T914" s="3">
        <v>513.42019403118491</v>
      </c>
      <c r="U914" s="11">
        <v>8.2814346038738634E-2</v>
      </c>
      <c r="V914" s="11">
        <v>0.12843072618780685</v>
      </c>
      <c r="W914" s="3">
        <v>22220</v>
      </c>
      <c r="X914" s="3">
        <v>38331</v>
      </c>
    </row>
    <row r="915" spans="17:24" x14ac:dyDescent="0.2">
      <c r="Q915" s="2">
        <v>67</v>
      </c>
      <c r="R915" s="1" t="s">
        <v>200</v>
      </c>
      <c r="S915" s="3">
        <v>4901.6103563699926</v>
      </c>
      <c r="T915" s="3">
        <v>358.18126300449501</v>
      </c>
      <c r="U915" s="11">
        <v>4.073332686001957E-2</v>
      </c>
      <c r="V915" s="11">
        <v>4.9886404315572709E-2</v>
      </c>
      <c r="W915" s="3">
        <v>10907</v>
      </c>
      <c r="X915" s="3">
        <v>22321</v>
      </c>
    </row>
    <row r="916" spans="17:24" x14ac:dyDescent="0.2">
      <c r="Q916" s="2">
        <v>68</v>
      </c>
      <c r="R916" s="1" t="s">
        <v>201</v>
      </c>
      <c r="S916" s="3">
        <v>7487.3602200852856</v>
      </c>
      <c r="T916" s="3">
        <v>546.3485586531898</v>
      </c>
      <c r="U916" s="11">
        <v>1.4462314222818972E-2</v>
      </c>
      <c r="V916" s="11">
        <v>8.8456545321975426E-3</v>
      </c>
      <c r="W916" s="3">
        <v>3436</v>
      </c>
      <c r="X916" s="3">
        <v>2428</v>
      </c>
    </row>
    <row r="917" spans="17:24" x14ac:dyDescent="0.2">
      <c r="Q917" s="2">
        <v>69</v>
      </c>
      <c r="R917" s="1" t="s">
        <v>202</v>
      </c>
      <c r="S917" s="3">
        <v>5238.0012631433665</v>
      </c>
      <c r="T917" s="3">
        <v>335.95493237082405</v>
      </c>
      <c r="U917" s="11">
        <v>1.185099759673543E-2</v>
      </c>
      <c r="V917" s="11">
        <v>1.1428051664544296E-2</v>
      </c>
      <c r="W917" s="3">
        <v>2939</v>
      </c>
      <c r="X917" s="3">
        <v>3141</v>
      </c>
    </row>
    <row r="918" spans="17:24" x14ac:dyDescent="0.2">
      <c r="Q918" s="2">
        <v>70</v>
      </c>
      <c r="R918" s="1" t="s">
        <v>203</v>
      </c>
      <c r="S918" s="3">
        <v>5863.0310113325559</v>
      </c>
      <c r="T918" s="3">
        <v>423.70904962256583</v>
      </c>
      <c r="U918" s="11">
        <v>1.7875549390545309E-2</v>
      </c>
      <c r="V918" s="11">
        <v>1.8848843321069054E-2</v>
      </c>
      <c r="W918" s="3">
        <v>4665</v>
      </c>
      <c r="X918" s="3">
        <v>5384</v>
      </c>
    </row>
    <row r="919" spans="17:24" x14ac:dyDescent="0.2">
      <c r="Q919" s="2">
        <v>71</v>
      </c>
      <c r="R919" s="1" t="s">
        <v>204</v>
      </c>
      <c r="S919" s="3">
        <v>9051.4238591994726</v>
      </c>
      <c r="T919" s="3">
        <v>706.37055213046801</v>
      </c>
      <c r="U919" s="11">
        <v>1.4615193216835416E-2</v>
      </c>
      <c r="V919" s="11">
        <v>1.4334497033518381E-2</v>
      </c>
      <c r="W919" s="3">
        <v>3818</v>
      </c>
      <c r="X919" s="3">
        <v>9991</v>
      </c>
    </row>
    <row r="920" spans="17:24" x14ac:dyDescent="0.2">
      <c r="Q920" s="2">
        <v>72</v>
      </c>
      <c r="R920" s="1" t="s">
        <v>205</v>
      </c>
      <c r="S920" s="3">
        <v>6959.589957142307</v>
      </c>
      <c r="T920" s="3">
        <v>506.81838253674977</v>
      </c>
      <c r="U920" s="11">
        <v>3.4232584348806085E-2</v>
      </c>
      <c r="V920" s="11">
        <v>4.3318437364855127E-2</v>
      </c>
      <c r="W920" s="3">
        <v>8748</v>
      </c>
      <c r="X920" s="3">
        <v>11050</v>
      </c>
    </row>
    <row r="921" spans="17:24" x14ac:dyDescent="0.2">
      <c r="Q921" s="2">
        <v>73</v>
      </c>
      <c r="R921" s="1" t="s">
        <v>206</v>
      </c>
      <c r="S921" s="3">
        <v>7309.0283885162044</v>
      </c>
      <c r="T921" s="3">
        <v>529.65071320146251</v>
      </c>
      <c r="U921" s="11">
        <v>1.6663898093181442E-2</v>
      </c>
      <c r="V921" s="11">
        <v>1.3240776905869403E-2</v>
      </c>
      <c r="W921" s="3">
        <v>3812</v>
      </c>
      <c r="X921" s="3">
        <v>3580</v>
      </c>
    </row>
    <row r="922" spans="17:24" x14ac:dyDescent="0.2">
      <c r="Q922" s="2">
        <v>74</v>
      </c>
      <c r="R922" s="1" t="s">
        <v>207</v>
      </c>
      <c r="S922" s="3">
        <v>12491.277982430218</v>
      </c>
      <c r="T922" s="3">
        <v>904.12376659887275</v>
      </c>
      <c r="U922" s="11">
        <v>6.1019054752726671E-3</v>
      </c>
      <c r="V922" s="11">
        <v>5.4100386272305278E-3</v>
      </c>
      <c r="W922" s="3">
        <v>1336</v>
      </c>
      <c r="X922" s="3">
        <v>1336</v>
      </c>
    </row>
    <row r="923" spans="17:24" x14ac:dyDescent="0.2">
      <c r="Q923" s="2">
        <v>75</v>
      </c>
      <c r="R923" s="1" t="s">
        <v>208</v>
      </c>
      <c r="S923" s="3">
        <v>11412.540150863246</v>
      </c>
      <c r="T923" s="3">
        <v>814.1201973743581</v>
      </c>
      <c r="U923" s="11">
        <v>1.0546684164647055E-2</v>
      </c>
      <c r="V923" s="11">
        <v>1.0422851811010264E-2</v>
      </c>
      <c r="W923" s="3">
        <v>2202</v>
      </c>
      <c r="X923" s="3">
        <v>2823</v>
      </c>
    </row>
    <row r="924" spans="17:24" x14ac:dyDescent="0.2">
      <c r="Q924" s="2">
        <v>76</v>
      </c>
      <c r="R924" s="1" t="s">
        <v>209</v>
      </c>
      <c r="S924" s="3">
        <v>4546.968865631994</v>
      </c>
      <c r="T924" s="3">
        <v>331.53446747034832</v>
      </c>
      <c r="U924" s="11">
        <v>2.0633771186052266E-2</v>
      </c>
      <c r="V924" s="11">
        <v>7.166413409155757E-3</v>
      </c>
      <c r="W924" s="3">
        <v>4502</v>
      </c>
      <c r="X924" s="3">
        <v>2160</v>
      </c>
    </row>
    <row r="925" spans="17:24" x14ac:dyDescent="0.2">
      <c r="Q925" s="2">
        <v>77</v>
      </c>
      <c r="R925" s="1" t="s">
        <v>210</v>
      </c>
      <c r="S925" s="3" t="s">
        <v>263</v>
      </c>
      <c r="T925" s="3" t="s">
        <v>263</v>
      </c>
      <c r="U925" s="11">
        <v>2.4264640891688338E-2</v>
      </c>
      <c r="V925" s="11">
        <v>1.9892715917477172E-2</v>
      </c>
      <c r="W925" s="3">
        <v>5216</v>
      </c>
      <c r="X925" s="3">
        <v>5364</v>
      </c>
    </row>
    <row r="926" spans="17:24" x14ac:dyDescent="0.2">
      <c r="Q926" s="2">
        <v>78</v>
      </c>
      <c r="R926" s="1" t="s">
        <v>211</v>
      </c>
      <c r="S926" s="3">
        <v>6193.8034115227874</v>
      </c>
      <c r="T926" s="3">
        <v>451.39245803308069</v>
      </c>
      <c r="U926" s="11">
        <v>1.7258920357971819E-2</v>
      </c>
      <c r="V926" s="11">
        <v>9.9504228638086899E-3</v>
      </c>
      <c r="W926" s="3">
        <v>2833</v>
      </c>
      <c r="X926" s="3">
        <v>2490</v>
      </c>
    </row>
    <row r="927" spans="17:24" x14ac:dyDescent="0.2">
      <c r="Q927" s="2">
        <v>79</v>
      </c>
      <c r="R927" s="1" t="s">
        <v>212</v>
      </c>
      <c r="S927" s="3">
        <v>12807.613956346411</v>
      </c>
      <c r="T927" s="3">
        <v>1059.4542197121243</v>
      </c>
      <c r="U927" s="11">
        <v>1.6487232348353458E-2</v>
      </c>
      <c r="V927" s="11">
        <v>9.3252290427624351E-3</v>
      </c>
      <c r="W927" s="3">
        <v>3023</v>
      </c>
      <c r="X927" s="3">
        <v>1996</v>
      </c>
    </row>
    <row r="928" spans="17:24" x14ac:dyDescent="0.2">
      <c r="Q928" s="2">
        <v>80</v>
      </c>
      <c r="R928" s="1" t="s">
        <v>213</v>
      </c>
      <c r="S928" s="3">
        <v>9792.4626319198487</v>
      </c>
      <c r="T928" s="3">
        <v>706.68841149005618</v>
      </c>
      <c r="U928" s="11">
        <v>1.4832367076054618E-2</v>
      </c>
      <c r="V928" s="11">
        <v>1.4189406390213204E-2</v>
      </c>
      <c r="W928" s="3">
        <v>3111</v>
      </c>
      <c r="X928" s="3">
        <v>3096</v>
      </c>
    </row>
    <row r="929" spans="17:24" x14ac:dyDescent="0.2">
      <c r="Q929" s="2">
        <v>81</v>
      </c>
      <c r="R929" s="1" t="s">
        <v>214</v>
      </c>
      <c r="S929" s="3">
        <v>5089.3808586671194</v>
      </c>
      <c r="T929" s="3">
        <v>360.2568917755595</v>
      </c>
      <c r="U929" s="11">
        <v>1.5756397612002877E-2</v>
      </c>
      <c r="V929" s="11">
        <v>2.2791673954871437E-2</v>
      </c>
      <c r="W929" s="3">
        <v>3307</v>
      </c>
      <c r="X929" s="3">
        <v>5064</v>
      </c>
    </row>
    <row r="930" spans="17:24" x14ac:dyDescent="0.2">
      <c r="Q930" s="2">
        <v>82</v>
      </c>
      <c r="R930" s="1" t="s">
        <v>215</v>
      </c>
      <c r="S930" s="3" t="s">
        <v>263</v>
      </c>
      <c r="T930" s="3" t="s">
        <v>263</v>
      </c>
      <c r="U930" s="11">
        <v>3.2803141221882069E-2</v>
      </c>
      <c r="V930" s="11">
        <v>2.7563651383029387E-2</v>
      </c>
      <c r="W930" s="3">
        <v>4929</v>
      </c>
      <c r="X930" s="3">
        <v>6003</v>
      </c>
    </row>
    <row r="931" spans="17:24" x14ac:dyDescent="0.2">
      <c r="Q931" s="2">
        <v>83</v>
      </c>
      <c r="R931" s="1" t="s">
        <v>216</v>
      </c>
      <c r="S931" s="3">
        <v>7953.1170287236282</v>
      </c>
      <c r="T931" s="3">
        <v>578.81281676226035</v>
      </c>
      <c r="U931" s="11">
        <v>5.0858712384171927E-3</v>
      </c>
      <c r="V931" s="11">
        <v>7.2781378006041217E-3</v>
      </c>
      <c r="W931" s="3">
        <v>1011</v>
      </c>
      <c r="X931" s="3">
        <v>1517</v>
      </c>
    </row>
    <row r="932" spans="17:24" x14ac:dyDescent="0.2">
      <c r="Q932" s="2">
        <v>84</v>
      </c>
      <c r="R932" s="1" t="s">
        <v>217</v>
      </c>
      <c r="S932" s="3">
        <v>4271.1493280711284</v>
      </c>
      <c r="T932" s="3">
        <v>311.34003470673065</v>
      </c>
      <c r="U932" s="11">
        <v>8.9984731832504963E-3</v>
      </c>
      <c r="V932" s="11">
        <v>5.8014246662809023E-3</v>
      </c>
      <c r="W932" s="3">
        <v>1662</v>
      </c>
      <c r="X932" s="3">
        <v>1345</v>
      </c>
    </row>
    <row r="933" spans="17:24" x14ac:dyDescent="0.2">
      <c r="Q933" s="2">
        <v>85</v>
      </c>
      <c r="R933" s="1" t="s">
        <v>218</v>
      </c>
      <c r="S933" s="3">
        <v>4890.3060104851475</v>
      </c>
      <c r="T933" s="3">
        <v>356.12723899049325</v>
      </c>
      <c r="U933" s="11">
        <v>2.3203379478827363E-2</v>
      </c>
      <c r="V933" s="11">
        <v>1.373333639966577E-2</v>
      </c>
      <c r="W933" s="3">
        <v>4559</v>
      </c>
      <c r="X933" s="3">
        <v>3292</v>
      </c>
    </row>
    <row r="934" spans="17:24" x14ac:dyDescent="0.2">
      <c r="Q934" s="2">
        <v>86</v>
      </c>
      <c r="R934" s="1" t="s">
        <v>219</v>
      </c>
      <c r="S934" s="3">
        <v>7667.834128699913</v>
      </c>
      <c r="T934" s="3">
        <v>555.73494268347088</v>
      </c>
      <c r="U934" s="11">
        <v>1.8121549386984535E-2</v>
      </c>
      <c r="V934" s="11">
        <v>1.472984101976511E-2</v>
      </c>
      <c r="W934" s="3">
        <v>3302</v>
      </c>
      <c r="X934" s="3">
        <v>3236</v>
      </c>
    </row>
    <row r="935" spans="17:24" x14ac:dyDescent="0.2">
      <c r="Q935" s="2">
        <v>87</v>
      </c>
      <c r="R935" s="1" t="s">
        <v>220</v>
      </c>
      <c r="S935" s="3" t="s">
        <v>263</v>
      </c>
      <c r="T935" s="3" t="s">
        <v>263</v>
      </c>
      <c r="U935" s="11">
        <v>0</v>
      </c>
      <c r="V935" s="11">
        <v>4.8241586871292609E-3</v>
      </c>
      <c r="W935" s="3">
        <v>0</v>
      </c>
      <c r="X935" s="3">
        <v>993</v>
      </c>
    </row>
    <row r="936" spans="17:24" x14ac:dyDescent="0.2">
      <c r="Q936" s="2">
        <v>88</v>
      </c>
      <c r="R936" s="1" t="s">
        <v>221</v>
      </c>
      <c r="S936" s="3">
        <v>8741.9930530119673</v>
      </c>
      <c r="T936" s="3">
        <v>651.54760085491148</v>
      </c>
      <c r="U936" s="11">
        <v>1.4037074745916898E-2</v>
      </c>
      <c r="V936" s="11">
        <v>7.3536946582020294E-3</v>
      </c>
      <c r="W936" s="3">
        <v>2330</v>
      </c>
      <c r="X936" s="3">
        <v>1507</v>
      </c>
    </row>
    <row r="937" spans="17:24" x14ac:dyDescent="0.2">
      <c r="Q937" s="2">
        <v>89</v>
      </c>
      <c r="R937" s="1" t="s">
        <v>222</v>
      </c>
      <c r="S937" s="3">
        <v>3082.5953848464142</v>
      </c>
      <c r="T937" s="3">
        <v>224.93286400167702</v>
      </c>
      <c r="U937" s="11">
        <v>6.0566490754057324E-2</v>
      </c>
      <c r="V937" s="11">
        <v>6.1256405310869351E-2</v>
      </c>
      <c r="W937" s="3">
        <v>10065</v>
      </c>
      <c r="X937" s="3">
        <v>11417</v>
      </c>
    </row>
    <row r="938" spans="17:24" x14ac:dyDescent="0.2">
      <c r="Q938" s="2">
        <v>90</v>
      </c>
      <c r="R938" s="1" t="s">
        <v>223</v>
      </c>
      <c r="S938" s="3">
        <v>6053.3871213015909</v>
      </c>
      <c r="T938" s="3">
        <v>471.24771059148384</v>
      </c>
      <c r="U938" s="11">
        <v>2.8396048649574603E-2</v>
      </c>
      <c r="V938" s="11">
        <v>3.5614404296057299E-2</v>
      </c>
      <c r="W938" s="3">
        <v>4973</v>
      </c>
      <c r="X938" s="3">
        <v>5777</v>
      </c>
    </row>
    <row r="939" spans="17:24" x14ac:dyDescent="0.2">
      <c r="Q939" s="2">
        <v>91</v>
      </c>
      <c r="R939" s="1" t="s">
        <v>224</v>
      </c>
      <c r="S939" s="3">
        <v>6150.8101703221173</v>
      </c>
      <c r="T939" s="3">
        <v>440.81012989146825</v>
      </c>
      <c r="U939" s="11">
        <v>1.5410376824001914E-2</v>
      </c>
      <c r="V939" s="11">
        <v>1.5656511003334941E-2</v>
      </c>
      <c r="W939" s="3">
        <v>2448</v>
      </c>
      <c r="X939" s="3">
        <v>3256</v>
      </c>
    </row>
    <row r="940" spans="17:24" x14ac:dyDescent="0.2">
      <c r="Q940" s="2">
        <v>92</v>
      </c>
      <c r="R940" s="1" t="s">
        <v>225</v>
      </c>
      <c r="S940" s="3">
        <v>3834.0036264503797</v>
      </c>
      <c r="T940" s="3">
        <v>279.40817431844636</v>
      </c>
      <c r="U940" s="11">
        <v>5.1928609483217904E-2</v>
      </c>
      <c r="V940" s="11">
        <v>6.8238161090124122E-2</v>
      </c>
      <c r="W940" s="3">
        <v>9747</v>
      </c>
      <c r="X940" s="3">
        <v>15923</v>
      </c>
    </row>
    <row r="941" spans="17:24" x14ac:dyDescent="0.2">
      <c r="Q941" s="2">
        <v>93</v>
      </c>
      <c r="R941" s="1" t="s">
        <v>226</v>
      </c>
      <c r="S941" s="3">
        <v>5103.2754432883694</v>
      </c>
      <c r="T941" s="3">
        <v>354.13029674504747</v>
      </c>
      <c r="U941" s="11">
        <v>7.8878666461907887E-3</v>
      </c>
      <c r="V941" s="11">
        <v>6.7340067340067337E-3</v>
      </c>
      <c r="W941" s="3">
        <v>1130</v>
      </c>
      <c r="X941" s="3">
        <v>1318</v>
      </c>
    </row>
    <row r="942" spans="17:24" x14ac:dyDescent="0.2">
      <c r="Q942" s="2">
        <v>94</v>
      </c>
      <c r="R942" s="1" t="s">
        <v>227</v>
      </c>
      <c r="S942" s="3">
        <v>3937.6352109895433</v>
      </c>
      <c r="T942" s="3">
        <v>288.60415581579753</v>
      </c>
      <c r="U942" s="11">
        <v>3.6670669654463743E-2</v>
      </c>
      <c r="V942" s="11">
        <v>1.8507005190636611E-2</v>
      </c>
      <c r="W942" s="3">
        <v>5924</v>
      </c>
      <c r="X942" s="3">
        <v>3618</v>
      </c>
    </row>
    <row r="943" spans="17:24" x14ac:dyDescent="0.2">
      <c r="Q943" s="2">
        <v>95</v>
      </c>
      <c r="R943" s="1" t="s">
        <v>228</v>
      </c>
      <c r="S943" s="3">
        <v>8673.7450348610309</v>
      </c>
      <c r="T943" s="3">
        <v>628.91198202537475</v>
      </c>
      <c r="U943" s="11">
        <v>1.5925030066348662E-2</v>
      </c>
      <c r="V943" s="11">
        <v>8.5499083938386372E-3</v>
      </c>
      <c r="W943" s="3">
        <v>2357</v>
      </c>
      <c r="X943" s="3">
        <v>1496</v>
      </c>
    </row>
    <row r="944" spans="17:24" x14ac:dyDescent="0.2">
      <c r="Q944" s="2">
        <v>96</v>
      </c>
      <c r="R944" s="1" t="s">
        <v>229</v>
      </c>
      <c r="S944" s="3">
        <v>3849.3088059293677</v>
      </c>
      <c r="T944" s="3">
        <v>281.24365035957368</v>
      </c>
      <c r="U944" s="11">
        <v>3.8013906619898119E-2</v>
      </c>
      <c r="V944" s="11">
        <v>2.460797716763163E-2</v>
      </c>
      <c r="W944" s="3">
        <v>6134</v>
      </c>
      <c r="X944" s="3">
        <v>4518</v>
      </c>
    </row>
    <row r="945" spans="7:46" x14ac:dyDescent="0.2">
      <c r="Q945" s="2">
        <v>97</v>
      </c>
      <c r="R945" s="1" t="s">
        <v>230</v>
      </c>
      <c r="S945" s="3">
        <v>7540.1486636081027</v>
      </c>
      <c r="T945" s="3">
        <v>547.47914540757165</v>
      </c>
      <c r="U945" s="11">
        <v>0</v>
      </c>
      <c r="V945" s="11">
        <v>1.2658800711168578E-2</v>
      </c>
      <c r="W945" s="3">
        <v>0</v>
      </c>
      <c r="X945" s="3">
        <v>1651</v>
      </c>
    </row>
    <row r="946" spans="7:46" x14ac:dyDescent="0.2">
      <c r="Q946" s="2">
        <v>98</v>
      </c>
      <c r="R946" s="1" t="s">
        <v>231</v>
      </c>
      <c r="S946" s="3">
        <v>8829.577978400026</v>
      </c>
      <c r="T946" s="3">
        <v>646.35963695251917</v>
      </c>
      <c r="U946" s="11">
        <v>1.0600139567341241E-2</v>
      </c>
      <c r="V946" s="11">
        <v>8.2344337531167038E-3</v>
      </c>
      <c r="W946" s="3">
        <v>1519</v>
      </c>
      <c r="X946" s="3">
        <v>1321</v>
      </c>
    </row>
    <row r="947" spans="7:46" x14ac:dyDescent="0.2">
      <c r="Q947" s="2">
        <v>99</v>
      </c>
      <c r="R947" s="1" t="s">
        <v>232</v>
      </c>
      <c r="S947" s="3">
        <v>8547.9845178541946</v>
      </c>
      <c r="T947" s="3">
        <v>619.08703229179343</v>
      </c>
      <c r="U947" s="11">
        <v>1.0841665021270486E-2</v>
      </c>
      <c r="V947" s="11">
        <v>1.537847483095417E-2</v>
      </c>
      <c r="W947" s="3">
        <v>1812</v>
      </c>
      <c r="X947" s="3">
        <v>2620</v>
      </c>
    </row>
    <row r="948" spans="7:46" x14ac:dyDescent="0.2">
      <c r="Q948" s="2">
        <v>100</v>
      </c>
      <c r="R948" s="1" t="s">
        <v>233</v>
      </c>
      <c r="S948" s="3">
        <v>9332.7466204608463</v>
      </c>
      <c r="T948" s="3">
        <v>668.99383375715183</v>
      </c>
      <c r="U948" s="11">
        <v>1.6989336986954189E-2</v>
      </c>
      <c r="V948" s="11">
        <v>6.5292659094375004E-3</v>
      </c>
      <c r="W948" s="3">
        <v>2852</v>
      </c>
      <c r="X948" s="3">
        <v>45850</v>
      </c>
    </row>
    <row r="949" spans="7:46" x14ac:dyDescent="0.2">
      <c r="Q949" s="1">
        <v>110</v>
      </c>
      <c r="R949" s="1" t="s">
        <v>318</v>
      </c>
      <c r="S949" s="1">
        <v>5631</v>
      </c>
      <c r="T949" s="1">
        <v>410</v>
      </c>
      <c r="U949" s="13">
        <v>6.2E-2</v>
      </c>
      <c r="V949" s="13">
        <v>4.3999999999999997E-2</v>
      </c>
      <c r="W949" s="3">
        <v>8771</v>
      </c>
      <c r="X949" s="3">
        <v>7989</v>
      </c>
    </row>
    <row r="950" spans="7:46" x14ac:dyDescent="0.2">
      <c r="I950" s="1" t="str">
        <f>_xlfn.CONCAT("Vehicles/Household of ", G1, "-Area Workers")</f>
        <v>Vehicles/Household of Atlanta-Area Workers</v>
      </c>
      <c r="S950" s="1" t="s">
        <v>301</v>
      </c>
      <c r="W950" s="1" t="s">
        <v>300</v>
      </c>
      <c r="AC950" s="1" t="s">
        <v>301</v>
      </c>
      <c r="AG950" s="1" t="s">
        <v>300</v>
      </c>
    </row>
    <row r="951" spans="7:46" x14ac:dyDescent="0.2">
      <c r="J951" s="1">
        <v>2007</v>
      </c>
      <c r="K951" s="1">
        <v>2017</v>
      </c>
      <c r="N951" s="1" t="s">
        <v>304</v>
      </c>
      <c r="S951" s="1" t="s">
        <v>290</v>
      </c>
      <c r="T951" s="1" t="s">
        <v>291</v>
      </c>
      <c r="U951" s="1" t="s">
        <v>292</v>
      </c>
      <c r="V951" s="1" t="s">
        <v>293</v>
      </c>
      <c r="W951" s="1" t="s">
        <v>294</v>
      </c>
      <c r="X951" s="1" t="s">
        <v>295</v>
      </c>
      <c r="Y951" s="1" t="s">
        <v>296</v>
      </c>
      <c r="Z951" s="1" t="s">
        <v>297</v>
      </c>
      <c r="AA951" s="1" t="s">
        <v>298</v>
      </c>
      <c r="AB951" s="1" t="s">
        <v>299</v>
      </c>
      <c r="AC951" s="1" t="s">
        <v>290</v>
      </c>
      <c r="AD951" s="1" t="s">
        <v>291</v>
      </c>
      <c r="AE951" s="1" t="s">
        <v>292</v>
      </c>
      <c r="AF951" s="1" t="s">
        <v>293</v>
      </c>
      <c r="AG951" s="1" t="s">
        <v>294</v>
      </c>
      <c r="AH951" s="1" t="s">
        <v>295</v>
      </c>
      <c r="AI951" s="1" t="s">
        <v>296</v>
      </c>
      <c r="AJ951" s="1" t="s">
        <v>297</v>
      </c>
      <c r="AK951" s="1" t="s">
        <v>298</v>
      </c>
      <c r="AL951" s="1" t="s">
        <v>299</v>
      </c>
      <c r="AS951" s="1"/>
      <c r="AT951" s="1"/>
    </row>
    <row r="952" spans="7:46" x14ac:dyDescent="0.2">
      <c r="G952" s="1">
        <v>3</v>
      </c>
      <c r="H952" s="1">
        <v>13</v>
      </c>
      <c r="I952" s="1">
        <v>0</v>
      </c>
      <c r="J952" s="11">
        <f t="shared" ref="J952:K955" si="34">VLOOKUP($F$1, $Q$952:$AL$1052, G952)</f>
        <v>3.6860512208698008E-2</v>
      </c>
      <c r="K952" s="11">
        <f t="shared" si="34"/>
        <v>6.5713526989573029E-2</v>
      </c>
      <c r="L952" s="1">
        <v>17</v>
      </c>
      <c r="M952" s="1" t="s">
        <v>303</v>
      </c>
      <c r="N952" s="11">
        <f>VLOOKUP($F$1, $Q$952:$AL$1052, L952)</f>
        <v>0.50277097254667913</v>
      </c>
      <c r="Q952" s="2">
        <v>1</v>
      </c>
      <c r="R952" s="1" t="s">
        <v>0</v>
      </c>
      <c r="S952" s="11">
        <v>0.23017417438714555</v>
      </c>
      <c r="T952" s="11">
        <v>0.27027458294080048</v>
      </c>
      <c r="U952" s="11">
        <v>0.30078109651085788</v>
      </c>
      <c r="V952" s="11">
        <v>0.19877014616119612</v>
      </c>
      <c r="W952" s="11">
        <v>5.1730580864358812E-2</v>
      </c>
      <c r="X952" s="11">
        <v>4.7168230301377449E-2</v>
      </c>
      <c r="Y952" s="11">
        <v>0.67156957142217721</v>
      </c>
      <c r="Z952" s="11">
        <v>0.14642095412771458</v>
      </c>
      <c r="AA952" s="11">
        <v>4.5930576908864366E-2</v>
      </c>
      <c r="AB952" s="11">
        <v>3.7180086375507578E-2</v>
      </c>
      <c r="AC952" s="11">
        <v>0.23437727836798011</v>
      </c>
      <c r="AD952" s="11">
        <v>0.26476055998394721</v>
      </c>
      <c r="AE952" s="11">
        <v>0.28152140463467112</v>
      </c>
      <c r="AF952" s="11">
        <v>0.21934075701340153</v>
      </c>
      <c r="AG952" s="11">
        <v>5.4225563002151957E-2</v>
      </c>
      <c r="AH952" s="11">
        <v>3.6438386056628698E-2</v>
      </c>
      <c r="AI952" s="11">
        <v>0.68285515970202271</v>
      </c>
      <c r="AJ952" s="11">
        <v>0.14251887894031864</v>
      </c>
      <c r="AK952" s="11">
        <v>4.2569253733422165E-2</v>
      </c>
      <c r="AL952" s="11">
        <v>4.1392758565455892E-2</v>
      </c>
      <c r="AS952" s="1"/>
      <c r="AT952" s="1"/>
    </row>
    <row r="953" spans="7:46" x14ac:dyDescent="0.2">
      <c r="G953" s="1">
        <v>4</v>
      </c>
      <c r="H953" s="1">
        <v>14</v>
      </c>
      <c r="I953" s="1">
        <v>1</v>
      </c>
      <c r="J953" s="11">
        <f t="shared" si="34"/>
        <v>0.23750451379675644</v>
      </c>
      <c r="K953" s="11">
        <f t="shared" si="34"/>
        <v>0.44279721009041201</v>
      </c>
      <c r="L953" s="1">
        <v>18</v>
      </c>
      <c r="M953" s="1" t="s">
        <v>295</v>
      </c>
      <c r="N953" s="11">
        <f>VLOOKUP($F$1, $Q$952:$AL$1052, L953)</f>
        <v>0.46540360333326763</v>
      </c>
      <c r="Q953" s="2">
        <v>2</v>
      </c>
      <c r="R953" s="1" t="s">
        <v>1</v>
      </c>
      <c r="S953" s="11">
        <v>4.1798647162494186E-2</v>
      </c>
      <c r="T953" s="11">
        <v>0.21907301653659592</v>
      </c>
      <c r="U953" s="11">
        <v>0.38451028454441483</v>
      </c>
      <c r="V953" s="11">
        <v>0.35461805175649508</v>
      </c>
      <c r="W953" s="11">
        <v>0.20279820456498901</v>
      </c>
      <c r="X953" s="11">
        <v>0.11598701174672905</v>
      </c>
      <c r="Y953" s="11">
        <v>0.47977531016400277</v>
      </c>
      <c r="Z953" s="11">
        <v>8.2253149390958583E-2</v>
      </c>
      <c r="AA953" s="11">
        <v>7.1109818459641774E-2</v>
      </c>
      <c r="AB953" s="11">
        <v>4.807650567367882E-2</v>
      </c>
      <c r="AC953" s="11">
        <v>3.4518489511537971E-2</v>
      </c>
      <c r="AD953" s="11">
        <v>0.1985410730898643</v>
      </c>
      <c r="AE953" s="11">
        <v>0.37408034126237683</v>
      </c>
      <c r="AF953" s="11">
        <v>0.39286009613622086</v>
      </c>
      <c r="AG953" s="11">
        <v>0.25418393103776732</v>
      </c>
      <c r="AH953" s="11">
        <v>0.10014764013906749</v>
      </c>
      <c r="AI953" s="11">
        <v>0.38236890984426347</v>
      </c>
      <c r="AJ953" s="11">
        <v>9.2160784874029622E-2</v>
      </c>
      <c r="AK953" s="11">
        <v>0.10429585178835071</v>
      </c>
      <c r="AL953" s="11">
        <v>6.6842882316521413E-2</v>
      </c>
      <c r="AS953" s="1"/>
      <c r="AT953" s="1"/>
    </row>
    <row r="954" spans="7:46" x14ac:dyDescent="0.2">
      <c r="G954" s="1">
        <v>5</v>
      </c>
      <c r="H954" s="1">
        <v>15</v>
      </c>
      <c r="I954" s="1">
        <v>2</v>
      </c>
      <c r="J954" s="11">
        <f t="shared" si="34"/>
        <v>0.4366013554358083</v>
      </c>
      <c r="K954" s="11">
        <f t="shared" si="34"/>
        <v>0.85776015802348038</v>
      </c>
      <c r="L954" s="1">
        <v>19</v>
      </c>
      <c r="M954" s="1" t="s">
        <v>296</v>
      </c>
      <c r="N954" s="11">
        <f>VLOOKUP($F$1, $Q$952:$AL$1052, L954)</f>
        <v>0.54278574789280953</v>
      </c>
      <c r="Q954" s="2">
        <v>3</v>
      </c>
      <c r="R954" s="1" t="s">
        <v>2</v>
      </c>
      <c r="S954" s="11">
        <v>5.8971540421428145E-2</v>
      </c>
      <c r="T954" s="11">
        <v>0.25004290696747855</v>
      </c>
      <c r="U954" s="11">
        <v>0.41757571547368272</v>
      </c>
      <c r="V954" s="11">
        <v>0.27340983713741057</v>
      </c>
      <c r="W954" s="11">
        <v>0.14163274144651364</v>
      </c>
      <c r="X954" s="11">
        <v>8.2602858380251193E-2</v>
      </c>
      <c r="Y954" s="11">
        <v>0.53680814205283678</v>
      </c>
      <c r="Z954" s="11">
        <v>0.13456907752273711</v>
      </c>
      <c r="AA954" s="11">
        <v>6.8198354265915986E-2</v>
      </c>
      <c r="AB954" s="11">
        <v>3.6188826331745347E-2</v>
      </c>
      <c r="AC954" s="11">
        <v>8.9298252345915582E-2</v>
      </c>
      <c r="AD954" s="11">
        <v>0.45769740622627431</v>
      </c>
      <c r="AE954" s="11">
        <v>0.83332261284696496</v>
      </c>
      <c r="AF954" s="11">
        <v>0.61968172858084514</v>
      </c>
      <c r="AG954" s="11">
        <v>0.38617389846611516</v>
      </c>
      <c r="AH954" s="11">
        <v>0.2070497115825482</v>
      </c>
      <c r="AI954" s="11">
        <v>0.88626881603255536</v>
      </c>
      <c r="AJ954" s="11">
        <v>0.23665118333562007</v>
      </c>
      <c r="AK954" s="11">
        <v>0.19908699170044541</v>
      </c>
      <c r="AL954" s="11">
        <v>8.4769398882715757E-2</v>
      </c>
      <c r="AS954" s="1"/>
      <c r="AT954" s="1"/>
    </row>
    <row r="955" spans="7:46" x14ac:dyDescent="0.2">
      <c r="G955" s="1">
        <v>6</v>
      </c>
      <c r="H955" s="1">
        <v>16</v>
      </c>
      <c r="I955" s="1" t="s">
        <v>302</v>
      </c>
      <c r="J955" s="11">
        <f t="shared" si="34"/>
        <v>0.28903361855873722</v>
      </c>
      <c r="K955" s="11">
        <f t="shared" si="34"/>
        <v>0.63372910489653456</v>
      </c>
      <c r="L955" s="1">
        <v>20</v>
      </c>
      <c r="M955" s="1" t="s">
        <v>298</v>
      </c>
      <c r="N955" s="11">
        <f>VLOOKUP($F$1, $Q$952:$AL$1052, L955)</f>
        <v>0.28934962494975375</v>
      </c>
      <c r="Q955" s="2">
        <v>4</v>
      </c>
      <c r="R955" s="1" t="s">
        <v>3</v>
      </c>
      <c r="S955" s="11">
        <v>3.6400214179995109E-2</v>
      </c>
      <c r="T955" s="11">
        <v>0.24119758021468679</v>
      </c>
      <c r="U955" s="11">
        <v>0.44712358675889091</v>
      </c>
      <c r="V955" s="11">
        <v>0.27527861884642724</v>
      </c>
      <c r="W955" s="11">
        <v>0.20693393588734066</v>
      </c>
      <c r="X955" s="11">
        <v>0.17760507606103143</v>
      </c>
      <c r="Y955" s="11">
        <v>0.37427961701302109</v>
      </c>
      <c r="Z955" s="11">
        <v>0.11042258664566858</v>
      </c>
      <c r="AA955" s="11">
        <v>9.7846554144270598E-2</v>
      </c>
      <c r="AB955" s="11">
        <v>3.291223024866765E-2</v>
      </c>
      <c r="AC955" s="11">
        <v>3.2930582449108119E-2</v>
      </c>
      <c r="AD955" s="11">
        <v>0.23480846281382819</v>
      </c>
      <c r="AE955" s="11">
        <v>0.42596777644977268</v>
      </c>
      <c r="AF955" s="11">
        <v>0.30629317828729097</v>
      </c>
      <c r="AG955" s="11">
        <v>0.30196952727119036</v>
      </c>
      <c r="AH955" s="11">
        <v>0.11826673147228503</v>
      </c>
      <c r="AI955" s="11">
        <v>0.28344709536992035</v>
      </c>
      <c r="AJ955" s="11">
        <v>9.2728386974070709E-2</v>
      </c>
      <c r="AK955" s="11">
        <v>0.14698548213266838</v>
      </c>
      <c r="AL955" s="11">
        <v>5.6602776779865173E-2</v>
      </c>
      <c r="AS955" s="1"/>
      <c r="AT955" s="1"/>
    </row>
    <row r="956" spans="7:46" x14ac:dyDescent="0.2">
      <c r="L956" s="1">
        <v>21</v>
      </c>
      <c r="M956" s="1" t="s">
        <v>299</v>
      </c>
      <c r="N956" s="11">
        <f>VLOOKUP($F$1, $Q$952:$AL$1052, L956)</f>
        <v>0.16011656194317464</v>
      </c>
      <c r="Q956" s="2">
        <v>5</v>
      </c>
      <c r="R956" s="1" t="s">
        <v>4</v>
      </c>
      <c r="S956" s="11">
        <v>6.3390849602909194E-2</v>
      </c>
      <c r="T956" s="11">
        <v>0.24247115504186006</v>
      </c>
      <c r="U956" s="11">
        <v>0.4327651165057354</v>
      </c>
      <c r="V956" s="11">
        <v>0.26137287884949534</v>
      </c>
      <c r="W956" s="11">
        <v>0.14251441447412022</v>
      </c>
      <c r="X956" s="11">
        <v>9.9211346013652335E-2</v>
      </c>
      <c r="Y956" s="11">
        <v>0.53616541851680033</v>
      </c>
      <c r="Z956" s="11">
        <v>0.15512625091125987</v>
      </c>
      <c r="AA956" s="11">
        <v>4.1016634634501954E-2</v>
      </c>
      <c r="AB956" s="11">
        <v>2.5965935449665318E-2</v>
      </c>
      <c r="AC956" s="11">
        <v>6.2932213106682358E-2</v>
      </c>
      <c r="AD956" s="11">
        <v>0.23918241062983742</v>
      </c>
      <c r="AE956" s="11">
        <v>0.40760954615095119</v>
      </c>
      <c r="AF956" s="11">
        <v>0.29027583011252905</v>
      </c>
      <c r="AG956" s="11">
        <v>0.15753977159007515</v>
      </c>
      <c r="AH956" s="11">
        <v>7.212561939361592E-2</v>
      </c>
      <c r="AI956" s="11">
        <v>0.47566397176110964</v>
      </c>
      <c r="AJ956" s="11">
        <v>0.16226444847433572</v>
      </c>
      <c r="AK956" s="11">
        <v>8.5462672626592837E-2</v>
      </c>
      <c r="AL956" s="11">
        <v>4.6943516154270705E-2</v>
      </c>
      <c r="AS956" s="1"/>
      <c r="AT956" s="1"/>
    </row>
    <row r="957" spans="7:46" x14ac:dyDescent="0.2">
      <c r="J957" s="11"/>
      <c r="K957" s="11"/>
      <c r="L957" s="1">
        <v>22</v>
      </c>
      <c r="Q957" s="2">
        <v>6</v>
      </c>
      <c r="R957" s="1" t="s">
        <v>5</v>
      </c>
      <c r="S957" s="11">
        <v>2.5836154651091715E-2</v>
      </c>
      <c r="T957" s="11">
        <v>0.24456149377941627</v>
      </c>
      <c r="U957" s="11">
        <v>0.45174611515720464</v>
      </c>
      <c r="V957" s="11">
        <v>0.27785623641228735</v>
      </c>
      <c r="W957" s="11">
        <v>0.25666060488356079</v>
      </c>
      <c r="X957" s="11">
        <v>0.26954925051642858</v>
      </c>
      <c r="Y957" s="11">
        <v>0.23930507247656208</v>
      </c>
      <c r="Z957" s="11">
        <v>9.447553805681598E-2</v>
      </c>
      <c r="AA957" s="11">
        <v>0.10672857924751496</v>
      </c>
      <c r="AB957" s="11">
        <v>3.3280954819117567E-2</v>
      </c>
      <c r="AC957" s="11">
        <v>1.8666569406958933E-2</v>
      </c>
      <c r="AD957" s="11">
        <v>0.20797738017082973</v>
      </c>
      <c r="AE957" s="11">
        <v>0.43410897950251659</v>
      </c>
      <c r="AF957" s="11">
        <v>0.33924707091969475</v>
      </c>
      <c r="AG957" s="11">
        <v>0.31126370047823743</v>
      </c>
      <c r="AH957" s="11">
        <v>0.21239695565604125</v>
      </c>
      <c r="AI957" s="11">
        <v>0.21369954781443645</v>
      </c>
      <c r="AJ957" s="11">
        <v>0.12527214871880757</v>
      </c>
      <c r="AK957" s="11">
        <v>9.6056867451943653E-2</v>
      </c>
      <c r="AL957" s="11">
        <v>4.1310779880533693E-2</v>
      </c>
      <c r="AS957" s="1"/>
      <c r="AT957" s="1"/>
    </row>
    <row r="958" spans="7:46" x14ac:dyDescent="0.2">
      <c r="Q958" s="2">
        <v>7</v>
      </c>
      <c r="R958" s="1" t="s">
        <v>6</v>
      </c>
      <c r="S958" s="11">
        <v>3.3237462648741993E-2</v>
      </c>
      <c r="T958" s="11">
        <v>0.24339857647749888</v>
      </c>
      <c r="U958" s="11">
        <v>0.44888992355884555</v>
      </c>
      <c r="V958" s="11">
        <v>0.2744740373149136</v>
      </c>
      <c r="W958" s="11">
        <v>0.18606850489109555</v>
      </c>
      <c r="X958" s="11">
        <v>0.2653751810148654</v>
      </c>
      <c r="Y958" s="11">
        <v>0.27459585660667318</v>
      </c>
      <c r="Z958" s="11">
        <v>0.13149806424919466</v>
      </c>
      <c r="AA958" s="11">
        <v>0.12041552147057955</v>
      </c>
      <c r="AB958" s="11">
        <v>2.2046871767591691E-2</v>
      </c>
      <c r="AC958" s="11">
        <v>2.2958397709414904E-2</v>
      </c>
      <c r="AD958" s="11">
        <v>0.21167044637905569</v>
      </c>
      <c r="AE958" s="11">
        <v>0.43634753897816586</v>
      </c>
      <c r="AF958" s="11">
        <v>0.32902361693336352</v>
      </c>
      <c r="AG958" s="11">
        <v>0.26949992590275146</v>
      </c>
      <c r="AH958" s="11">
        <v>0.1533154402199865</v>
      </c>
      <c r="AI958" s="11">
        <v>0.32212543840872043</v>
      </c>
      <c r="AJ958" s="11">
        <v>9.5997101974280019E-2</v>
      </c>
      <c r="AK958" s="11">
        <v>0.11587163063344914</v>
      </c>
      <c r="AL958" s="11">
        <v>4.3190462860812434E-2</v>
      </c>
      <c r="AS958" s="1"/>
      <c r="AT958" s="1"/>
    </row>
    <row r="959" spans="7:46" x14ac:dyDescent="0.2">
      <c r="Q959" s="2">
        <v>8</v>
      </c>
      <c r="R959" s="1" t="s">
        <v>7</v>
      </c>
      <c r="S959" s="11">
        <v>6.3789245475270678E-2</v>
      </c>
      <c r="T959" s="11">
        <v>0.24941081390149322</v>
      </c>
      <c r="U959" s="11">
        <v>0.3942236854644216</v>
      </c>
      <c r="V959" s="11">
        <v>0.29257625515881452</v>
      </c>
      <c r="W959" s="11">
        <v>0.12737105960597855</v>
      </c>
      <c r="X959" s="11">
        <v>8.6561182495277639E-2</v>
      </c>
      <c r="Y959" s="11">
        <v>0.59702221488030682</v>
      </c>
      <c r="Z959" s="11">
        <v>0.12604951483505827</v>
      </c>
      <c r="AA959" s="11">
        <v>2.7587247092960621E-2</v>
      </c>
      <c r="AB959" s="11">
        <v>3.5408781090418083E-2</v>
      </c>
      <c r="AC959" s="11">
        <v>6.3118183947784165E-2</v>
      </c>
      <c r="AD959" s="11">
        <v>0.25141765744481565</v>
      </c>
      <c r="AE959" s="11">
        <v>0.38803679562603227</v>
      </c>
      <c r="AF959" s="11">
        <v>0.2974273629813679</v>
      </c>
      <c r="AG959" s="11">
        <v>0.11648959872417271</v>
      </c>
      <c r="AH959" s="11">
        <v>7.2421961115410771E-2</v>
      </c>
      <c r="AI959" s="11">
        <v>0.50510682708318677</v>
      </c>
      <c r="AJ959" s="11">
        <v>0.16255071648021763</v>
      </c>
      <c r="AK959" s="11">
        <v>8.7238209151246512E-2</v>
      </c>
      <c r="AL959" s="11">
        <v>5.6192687445765617E-2</v>
      </c>
      <c r="AS959" s="1"/>
      <c r="AT959" s="1"/>
    </row>
    <row r="960" spans="7:46" x14ac:dyDescent="0.2">
      <c r="Q960" s="2">
        <v>9</v>
      </c>
      <c r="R960" s="1" t="s">
        <v>8</v>
      </c>
      <c r="S960" s="11">
        <v>3.6860512208698008E-2</v>
      </c>
      <c r="T960" s="11">
        <v>0.23750451379675644</v>
      </c>
      <c r="U960" s="11">
        <v>0.4366013554358083</v>
      </c>
      <c r="V960" s="11">
        <v>0.28903361855873722</v>
      </c>
      <c r="W960" s="11">
        <v>0.21154470664646027</v>
      </c>
      <c r="X960" s="11">
        <v>0.15892238579779172</v>
      </c>
      <c r="Y960" s="11">
        <v>0.38168434726131195</v>
      </c>
      <c r="Z960" s="11">
        <v>0.12736793678285344</v>
      </c>
      <c r="AA960" s="11">
        <v>9.0861117124918817E-2</v>
      </c>
      <c r="AB960" s="11">
        <v>2.9619506386663781E-2</v>
      </c>
      <c r="AC960" s="11">
        <v>6.5713526989573029E-2</v>
      </c>
      <c r="AD960" s="11">
        <v>0.44279721009041201</v>
      </c>
      <c r="AE960" s="11">
        <v>0.85776015802348038</v>
      </c>
      <c r="AF960" s="11">
        <v>0.63372910489653456</v>
      </c>
      <c r="AG960" s="11">
        <v>0.50277097254667913</v>
      </c>
      <c r="AH960" s="11">
        <v>0.46540360333326763</v>
      </c>
      <c r="AI960" s="11">
        <v>0.54278574789280953</v>
      </c>
      <c r="AJ960" s="11">
        <v>0.28934962494975375</v>
      </c>
      <c r="AK960" s="11">
        <v>0.16011656194317464</v>
      </c>
      <c r="AL960" s="11">
        <v>3.9573489334315322E-2</v>
      </c>
      <c r="AS960" s="1"/>
      <c r="AT960" s="1"/>
    </row>
    <row r="961" spans="17:46" x14ac:dyDescent="0.2">
      <c r="Q961" s="2">
        <v>10</v>
      </c>
      <c r="R961" s="1" t="s">
        <v>9</v>
      </c>
      <c r="S961" s="11">
        <v>6.9662572532223632E-2</v>
      </c>
      <c r="T961" s="11">
        <v>0.25032898411879217</v>
      </c>
      <c r="U961" s="11">
        <v>0.42443993605201263</v>
      </c>
      <c r="V961" s="11">
        <v>0.25556850729697156</v>
      </c>
      <c r="W961" s="11">
        <v>0.13305421515753618</v>
      </c>
      <c r="X961" s="11">
        <v>8.6282997445359069E-2</v>
      </c>
      <c r="Y961" s="11">
        <v>0.47635537893840479</v>
      </c>
      <c r="Z961" s="11">
        <v>0.22370139086006244</v>
      </c>
      <c r="AA961" s="11">
        <v>5.764973034345728E-2</v>
      </c>
      <c r="AB961" s="11">
        <v>2.2956287255180244E-2</v>
      </c>
      <c r="AC961" s="11">
        <v>7.2397970500166359E-2</v>
      </c>
      <c r="AD961" s="11">
        <v>0.256994600476877</v>
      </c>
      <c r="AE961" s="11">
        <v>0.40916809914605745</v>
      </c>
      <c r="AF961" s="11">
        <v>0.26143932987689922</v>
      </c>
      <c r="AG961" s="11">
        <v>0.10935256103398755</v>
      </c>
      <c r="AH961" s="11">
        <v>6.9877932024892286E-2</v>
      </c>
      <c r="AI961" s="11">
        <v>0.4920416467209191</v>
      </c>
      <c r="AJ961" s="11">
        <v>0.19505146002872187</v>
      </c>
      <c r="AK961" s="11">
        <v>0.1019985639061752</v>
      </c>
      <c r="AL961" s="11">
        <v>3.1677836285303976E-2</v>
      </c>
      <c r="AS961" s="1"/>
      <c r="AT961" s="1"/>
    </row>
    <row r="962" spans="17:46" x14ac:dyDescent="0.2">
      <c r="Q962" s="2">
        <v>11</v>
      </c>
      <c r="R962" s="1" t="s">
        <v>10</v>
      </c>
      <c r="S962" s="11">
        <v>2.7818043763374059E-2</v>
      </c>
      <c r="T962" s="11">
        <v>0.22571529647269967</v>
      </c>
      <c r="U962" s="11">
        <v>0.4468408869035293</v>
      </c>
      <c r="V962" s="11">
        <v>0.29962577286039699</v>
      </c>
      <c r="W962" s="11">
        <v>0.32224831619992911</v>
      </c>
      <c r="X962" s="11">
        <v>0.18854129741226516</v>
      </c>
      <c r="Y962" s="11">
        <v>0.25259216589861749</v>
      </c>
      <c r="Z962" s="11">
        <v>0.10672190712513294</v>
      </c>
      <c r="AA962" s="11">
        <v>8.332594824530308E-2</v>
      </c>
      <c r="AB962" s="11">
        <v>4.6570365118752219E-2</v>
      </c>
      <c r="AC962" s="11">
        <v>2.9874584085883765E-2</v>
      </c>
      <c r="AD962" s="11">
        <v>0.21708244342037408</v>
      </c>
      <c r="AE962" s="11">
        <v>0.44115624713010432</v>
      </c>
      <c r="AF962" s="11">
        <v>0.31188672536363787</v>
      </c>
      <c r="AG962" s="11">
        <v>0.35401107454627861</v>
      </c>
      <c r="AH962" s="11">
        <v>0.18336059274439867</v>
      </c>
      <c r="AI962" s="11">
        <v>0.22147121997359451</v>
      </c>
      <c r="AJ962" s="11">
        <v>0.11474569925315782</v>
      </c>
      <c r="AK962" s="11">
        <v>7.1373677261710053E-2</v>
      </c>
      <c r="AL962" s="11">
        <v>5.5037736220860348E-2</v>
      </c>
      <c r="AS962" s="1"/>
      <c r="AT962" s="1"/>
    </row>
    <row r="963" spans="17:46" x14ac:dyDescent="0.2">
      <c r="Q963" s="2">
        <v>12</v>
      </c>
      <c r="R963" s="1" t="s">
        <v>11</v>
      </c>
      <c r="S963" s="11">
        <v>3.6396630028305892E-2</v>
      </c>
      <c r="T963" s="11">
        <v>0.23625292833964395</v>
      </c>
      <c r="U963" s="11">
        <v>0.42790686793814814</v>
      </c>
      <c r="V963" s="11">
        <v>0.29944357369390201</v>
      </c>
      <c r="W963" s="11">
        <v>0.18207694426590762</v>
      </c>
      <c r="X963" s="11">
        <v>0.21043063079607016</v>
      </c>
      <c r="Y963" s="11">
        <v>0.26216141768432649</v>
      </c>
      <c r="Z963" s="11">
        <v>0.14913231108254521</v>
      </c>
      <c r="AA963" s="11">
        <v>0.16984666238178311</v>
      </c>
      <c r="AB963" s="11">
        <v>2.6352033789367367E-2</v>
      </c>
      <c r="AC963" s="11">
        <v>2.417067803962766E-2</v>
      </c>
      <c r="AD963" s="11">
        <v>0.21984832567644552</v>
      </c>
      <c r="AE963" s="11">
        <v>0.42040286205580907</v>
      </c>
      <c r="AF963" s="11">
        <v>0.33557813422811777</v>
      </c>
      <c r="AG963" s="11">
        <v>0.30123686372875491</v>
      </c>
      <c r="AH963" s="11">
        <v>0.10264671539160143</v>
      </c>
      <c r="AI963" s="11">
        <v>0.27120183367210138</v>
      </c>
      <c r="AJ963" s="11">
        <v>0.126237944903343</v>
      </c>
      <c r="AK963" s="11">
        <v>0.15845694762790297</v>
      </c>
      <c r="AL963" s="11">
        <v>4.0219694676296332E-2</v>
      </c>
      <c r="AS963" s="1"/>
      <c r="AT963" s="1"/>
    </row>
    <row r="964" spans="17:46" x14ac:dyDescent="0.2">
      <c r="Q964" s="2">
        <v>13</v>
      </c>
      <c r="R964" s="1" t="s">
        <v>12</v>
      </c>
      <c r="S964" s="11">
        <v>7.5269195985950318E-2</v>
      </c>
      <c r="T964" s="11">
        <v>0.27275772489361538</v>
      </c>
      <c r="U964" s="11">
        <v>0.37030748419922682</v>
      </c>
      <c r="V964" s="11">
        <v>0.28166559492120752</v>
      </c>
      <c r="W964" s="11">
        <v>0.12002314519354317</v>
      </c>
      <c r="X964" s="11">
        <v>3.951701427003293E-2</v>
      </c>
      <c r="Y964" s="11">
        <v>0.49121418664215999</v>
      </c>
      <c r="Z964" s="11">
        <v>0.20793233434593555</v>
      </c>
      <c r="AA964" s="11">
        <v>9.5771747547205133E-2</v>
      </c>
      <c r="AB964" s="11">
        <v>4.5541572001123222E-2</v>
      </c>
      <c r="AC964" s="11">
        <v>9.0211705266923015E-2</v>
      </c>
      <c r="AD964" s="11">
        <v>0.25855371993203968</v>
      </c>
      <c r="AE964" s="11">
        <v>0.34423008137351335</v>
      </c>
      <c r="AF964" s="11">
        <v>0.30700449342752389</v>
      </c>
      <c r="AG964" s="11">
        <v>0.10254996468707794</v>
      </c>
      <c r="AH964" s="11">
        <v>4.0157607146839802E-2</v>
      </c>
      <c r="AI964" s="11">
        <v>0.46578983235654897</v>
      </c>
      <c r="AJ964" s="11">
        <v>0.22793561896737582</v>
      </c>
      <c r="AK964" s="11">
        <v>0.10045597036192648</v>
      </c>
      <c r="AL964" s="11">
        <v>6.3111006480230963E-2</v>
      </c>
      <c r="AS964" s="1"/>
      <c r="AT964" s="1"/>
    </row>
    <row r="965" spans="17:46" x14ac:dyDescent="0.2">
      <c r="Q965" s="2">
        <v>14</v>
      </c>
      <c r="R965" s="1" t="s">
        <v>13</v>
      </c>
      <c r="S965" s="11">
        <v>3.6202851470853635E-2</v>
      </c>
      <c r="T965" s="11">
        <v>0.22628161254184076</v>
      </c>
      <c r="U965" s="11">
        <v>0.41510387403676879</v>
      </c>
      <c r="V965" s="11">
        <v>0.32241166195053683</v>
      </c>
      <c r="W965" s="11">
        <v>0.1984235971331289</v>
      </c>
      <c r="X965" s="11">
        <v>6.9357963844316112E-2</v>
      </c>
      <c r="Y965" s="11">
        <v>0.43990669500931168</v>
      </c>
      <c r="Z965" s="11">
        <v>0.22801407099456347</v>
      </c>
      <c r="AA965" s="11">
        <v>4.0256588724392861E-2</v>
      </c>
      <c r="AB965" s="11">
        <v>2.404108429428695E-2</v>
      </c>
      <c r="AC965" s="11">
        <v>4.0034045640535719E-2</v>
      </c>
      <c r="AD965" s="11">
        <v>0.23191311264127476</v>
      </c>
      <c r="AE965" s="11">
        <v>0.40316482506263857</v>
      </c>
      <c r="AF965" s="11">
        <v>0.32488801665555095</v>
      </c>
      <c r="AG965" s="11">
        <v>0.1816352661423084</v>
      </c>
      <c r="AH965" s="11">
        <v>8.855932799594772E-2</v>
      </c>
      <c r="AI965" s="11">
        <v>0.3944928311125494</v>
      </c>
      <c r="AJ965" s="11">
        <v>0.24106879036456502</v>
      </c>
      <c r="AK965" s="11">
        <v>5.8195325800959603E-2</v>
      </c>
      <c r="AL965" s="11">
        <v>3.6048458583669854E-2</v>
      </c>
      <c r="AS965" s="1"/>
      <c r="AT965" s="1"/>
    </row>
    <row r="966" spans="17:46" x14ac:dyDescent="0.2">
      <c r="Q966" s="2">
        <v>15</v>
      </c>
      <c r="R966" s="1" t="s">
        <v>14</v>
      </c>
      <c r="S966" s="11">
        <v>2.8387073130313963E-2</v>
      </c>
      <c r="T966" s="11">
        <v>0.20014834478450969</v>
      </c>
      <c r="U966" s="11">
        <v>0.42604032556182997</v>
      </c>
      <c r="V966" s="11">
        <v>0.34542425652334635</v>
      </c>
      <c r="W966" s="11">
        <v>0.28096320619685106</v>
      </c>
      <c r="X966" s="11">
        <v>0.15697005416631585</v>
      </c>
      <c r="Y966" s="11">
        <v>0.33807639415116053</v>
      </c>
      <c r="Z966" s="11">
        <v>0.10041817518453032</v>
      </c>
      <c r="AA966" s="11">
        <v>7.8779714293732983E-2</v>
      </c>
      <c r="AB966" s="11">
        <v>4.4792456007409276E-2</v>
      </c>
      <c r="AC966" s="11">
        <v>2.127091779173769E-2</v>
      </c>
      <c r="AD966" s="11">
        <v>0.17319395246593772</v>
      </c>
      <c r="AE966" s="11">
        <v>0.41111626602636586</v>
      </c>
      <c r="AF966" s="11">
        <v>0.39441886371595869</v>
      </c>
      <c r="AG966" s="11">
        <v>0.37753273185698227</v>
      </c>
      <c r="AH966" s="11">
        <v>8.5695191226951004E-2</v>
      </c>
      <c r="AI966" s="11">
        <v>0.26996567331935967</v>
      </c>
      <c r="AJ966" s="11">
        <v>8.8581062608220171E-2</v>
      </c>
      <c r="AK966" s="11">
        <v>8.4996506576748995E-2</v>
      </c>
      <c r="AL966" s="11">
        <v>9.3228834411737904E-2</v>
      </c>
      <c r="AS966" s="1"/>
      <c r="AT966" s="1"/>
    </row>
    <row r="967" spans="17:46" x14ac:dyDescent="0.2">
      <c r="Q967" s="2">
        <v>16</v>
      </c>
      <c r="R967" s="1" t="s">
        <v>15</v>
      </c>
      <c r="S967" s="11">
        <v>3.2532945852494617E-2</v>
      </c>
      <c r="T967" s="11">
        <v>0.21244755928047077</v>
      </c>
      <c r="U967" s="11">
        <v>0.47141173096137906</v>
      </c>
      <c r="V967" s="11">
        <v>0.28360776390565556</v>
      </c>
      <c r="W967" s="11">
        <v>0.19364917889841593</v>
      </c>
      <c r="X967" s="11">
        <v>0.13077072130988712</v>
      </c>
      <c r="Y967" s="11">
        <v>0.42459913772223029</v>
      </c>
      <c r="Z967" s="11">
        <v>0.13125514702320398</v>
      </c>
      <c r="AA967" s="11">
        <v>7.8961391270648648E-2</v>
      </c>
      <c r="AB967" s="11">
        <v>4.0764423775614012E-2</v>
      </c>
      <c r="AC967" s="11">
        <v>3.1309088822644209E-2</v>
      </c>
      <c r="AD967" s="11">
        <v>0.19842173347208203</v>
      </c>
      <c r="AE967" s="11">
        <v>0.46094693383616697</v>
      </c>
      <c r="AF967" s="11">
        <v>0.30932224386910678</v>
      </c>
      <c r="AG967" s="11">
        <v>0.18646785647347924</v>
      </c>
      <c r="AH967" s="11">
        <v>9.7794622961744307E-2</v>
      </c>
      <c r="AI967" s="11">
        <v>0.41514817051583747</v>
      </c>
      <c r="AJ967" s="11">
        <v>0.15468876902892606</v>
      </c>
      <c r="AK967" s="11">
        <v>0.11074782898436036</v>
      </c>
      <c r="AL967" s="11">
        <v>3.5152752035652553E-2</v>
      </c>
      <c r="AS967" s="1"/>
      <c r="AT967" s="1"/>
    </row>
    <row r="968" spans="17:46" x14ac:dyDescent="0.2">
      <c r="Q968" s="2">
        <v>17</v>
      </c>
      <c r="R968" s="1" t="s">
        <v>16</v>
      </c>
      <c r="S968" s="11">
        <v>2.7466090010367695E-2</v>
      </c>
      <c r="T968" s="11">
        <v>0.25850742301667723</v>
      </c>
      <c r="U968" s="11">
        <v>0.47616651243781583</v>
      </c>
      <c r="V968" s="11">
        <v>0.23785997453513927</v>
      </c>
      <c r="W968" s="11">
        <v>0.32318201223850862</v>
      </c>
      <c r="X968" s="11">
        <v>0.16340543617475453</v>
      </c>
      <c r="Y968" s="11">
        <v>0.17297566529102035</v>
      </c>
      <c r="Z968" s="11">
        <v>0.12765049096342679</v>
      </c>
      <c r="AA968" s="11">
        <v>0.18973246050946349</v>
      </c>
      <c r="AB968" s="11">
        <v>2.3053934822826243E-2</v>
      </c>
      <c r="AC968" s="11">
        <v>2.7968235892675723E-2</v>
      </c>
      <c r="AD968" s="11">
        <v>0.24430100941471811</v>
      </c>
      <c r="AE968" s="11">
        <v>0.46618404872750585</v>
      </c>
      <c r="AF968" s="11">
        <v>0.26154670596510032</v>
      </c>
      <c r="AG968" s="11">
        <v>0.34768476277372262</v>
      </c>
      <c r="AH968" s="11">
        <v>0.16229470802919707</v>
      </c>
      <c r="AI968" s="11">
        <v>0.22128763686131386</v>
      </c>
      <c r="AJ968" s="11">
        <v>7.8125E-2</v>
      </c>
      <c r="AK968" s="11">
        <v>0.13341126824817517</v>
      </c>
      <c r="AL968" s="11">
        <v>5.7196624087591241E-2</v>
      </c>
      <c r="AS968" s="1"/>
      <c r="AT968" s="1"/>
    </row>
    <row r="969" spans="17:46" x14ac:dyDescent="0.2">
      <c r="Q969" s="2">
        <v>18</v>
      </c>
      <c r="R969" s="1" t="s">
        <v>17</v>
      </c>
      <c r="S969" s="11">
        <v>3.3241381261582423E-2</v>
      </c>
      <c r="T969" s="11">
        <v>0.22517789189265658</v>
      </c>
      <c r="U969" s="11">
        <v>0.43411374707050132</v>
      </c>
      <c r="V969" s="11">
        <v>0.30746697977525972</v>
      </c>
      <c r="W969" s="11">
        <v>0.19476834907935428</v>
      </c>
      <c r="X969" s="11">
        <v>9.3710102987488303E-2</v>
      </c>
      <c r="Y969" s="11">
        <v>0.42239055806167902</v>
      </c>
      <c r="Z969" s="11">
        <v>0.14392714273555196</v>
      </c>
      <c r="AA969" s="11">
        <v>0.10074616279399665</v>
      </c>
      <c r="AB969" s="11">
        <v>4.4457684341929808E-2</v>
      </c>
      <c r="AC969" s="11">
        <v>2.8443990381620422E-2</v>
      </c>
      <c r="AD969" s="11">
        <v>0.1912172067660898</v>
      </c>
      <c r="AE969" s="11">
        <v>0.43813878540963253</v>
      </c>
      <c r="AF969" s="11">
        <v>0.34220001744265727</v>
      </c>
      <c r="AG969" s="11">
        <v>0.29714800214143183</v>
      </c>
      <c r="AH969" s="11">
        <v>0.10147466783472039</v>
      </c>
      <c r="AI969" s="11">
        <v>0.34523288071251279</v>
      </c>
      <c r="AJ969" s="11">
        <v>9.9187229279213515E-2</v>
      </c>
      <c r="AK969" s="11">
        <v>7.4731104297464351E-2</v>
      </c>
      <c r="AL969" s="11">
        <v>8.2226115734657129E-2</v>
      </c>
      <c r="AS969" s="1"/>
      <c r="AT969" s="1"/>
    </row>
    <row r="970" spans="17:46" x14ac:dyDescent="0.2">
      <c r="Q970" s="2">
        <v>19</v>
      </c>
      <c r="R970" s="1" t="s">
        <v>18</v>
      </c>
      <c r="S970" s="11">
        <v>5.9097099432667055E-2</v>
      </c>
      <c r="T970" s="11">
        <v>0.23823447329156652</v>
      </c>
      <c r="U970" s="11">
        <v>0.42276609571783447</v>
      </c>
      <c r="V970" s="11">
        <v>0.27990233155793198</v>
      </c>
      <c r="W970" s="11">
        <v>0.14080464565221018</v>
      </c>
      <c r="X970" s="11">
        <v>0.12879002786723848</v>
      </c>
      <c r="Y970" s="11">
        <v>0.49376741702404592</v>
      </c>
      <c r="Z970" s="11">
        <v>0.15545580456221736</v>
      </c>
      <c r="AA970" s="11">
        <v>4.9543611393862534E-2</v>
      </c>
      <c r="AB970" s="11">
        <v>3.1638493500425517E-2</v>
      </c>
      <c r="AC970" s="11">
        <v>5.5542495766860975E-2</v>
      </c>
      <c r="AD970" s="11">
        <v>0.23836461201822637</v>
      </c>
      <c r="AE970" s="11">
        <v>0.41667167455556459</v>
      </c>
      <c r="AF970" s="11">
        <v>0.28942121765934808</v>
      </c>
      <c r="AG970" s="11">
        <v>0.15357444032522394</v>
      </c>
      <c r="AH970" s="11">
        <v>8.3024391796209962E-2</v>
      </c>
      <c r="AI970" s="11">
        <v>0.55961113144202768</v>
      </c>
      <c r="AJ970" s="11">
        <v>0.12270680519976451</v>
      </c>
      <c r="AK970" s="11">
        <v>6.5999459020827697E-2</v>
      </c>
      <c r="AL970" s="11">
        <v>1.5083772215946157E-2</v>
      </c>
      <c r="AS970" s="1"/>
      <c r="AT970" s="1"/>
    </row>
    <row r="971" spans="17:46" x14ac:dyDescent="0.2">
      <c r="Q971" s="2">
        <v>20</v>
      </c>
      <c r="R971" s="1" t="s">
        <v>19</v>
      </c>
      <c r="S971" s="11">
        <v>3.0352980336387201E-2</v>
      </c>
      <c r="T971" s="11">
        <v>0.22019339722770068</v>
      </c>
      <c r="U971" s="11">
        <v>0.44058112847272396</v>
      </c>
      <c r="V971" s="11">
        <v>0.30887249396318817</v>
      </c>
      <c r="W971" s="11">
        <v>0.24362215582624683</v>
      </c>
      <c r="X971" s="11">
        <v>6.2547197688544512E-2</v>
      </c>
      <c r="Y971" s="11">
        <v>0.44997865843648421</v>
      </c>
      <c r="Z971" s="11">
        <v>0.10992546869356798</v>
      </c>
      <c r="AA971" s="11">
        <v>0.10897330662901795</v>
      </c>
      <c r="AB971" s="11">
        <v>2.4953212726138492E-2</v>
      </c>
      <c r="AC971" s="11">
        <v>2.9621643967580318E-2</v>
      </c>
      <c r="AD971" s="11">
        <v>0.22531166205858147</v>
      </c>
      <c r="AE971" s="11">
        <v>0.43311070403197971</v>
      </c>
      <c r="AF971" s="11">
        <v>0.31195598994185847</v>
      </c>
      <c r="AG971" s="11">
        <v>0.27031785154124388</v>
      </c>
      <c r="AH971" s="11">
        <v>0.14308120738772767</v>
      </c>
      <c r="AI971" s="11">
        <v>0.38119778496206908</v>
      </c>
      <c r="AJ971" s="11">
        <v>9.0137959732402934E-2</v>
      </c>
      <c r="AK971" s="11">
        <v>6.4722640120354669E-2</v>
      </c>
      <c r="AL971" s="11">
        <v>5.0542556256201784E-2</v>
      </c>
      <c r="AS971" s="1"/>
      <c r="AT971" s="1"/>
    </row>
    <row r="972" spans="17:46" x14ac:dyDescent="0.2">
      <c r="Q972" s="2">
        <v>21</v>
      </c>
      <c r="R972" s="1" t="s">
        <v>154</v>
      </c>
      <c r="S972" s="11">
        <v>8.0493865617013438E-2</v>
      </c>
      <c r="T972" s="11">
        <v>0.28411715149412758</v>
      </c>
      <c r="U972" s="11">
        <v>0.41337599909382455</v>
      </c>
      <c r="V972" s="11">
        <v>0.22201298379503445</v>
      </c>
      <c r="W972" s="11">
        <v>0.34107299912049255</v>
      </c>
      <c r="X972" s="11">
        <v>0.16573438874230431</v>
      </c>
      <c r="Y972" s="11">
        <v>0.23634124890061564</v>
      </c>
      <c r="Z972" s="11">
        <v>0.1400527704485488</v>
      </c>
      <c r="AA972" s="11">
        <v>9.8575197889182065E-2</v>
      </c>
      <c r="AB972" s="11">
        <v>1.8223394898856639E-2</v>
      </c>
      <c r="AC972" s="11">
        <v>3.7259083345449848E-2</v>
      </c>
      <c r="AD972" s="11">
        <v>0.27861354787637926</v>
      </c>
      <c r="AE972" s="11">
        <v>0.41169324221716019</v>
      </c>
      <c r="AF972" s="11">
        <v>0.27243412656101068</v>
      </c>
      <c r="AG972" s="11">
        <v>0.26523002211334173</v>
      </c>
      <c r="AH972" s="11">
        <v>6.7900966916706412E-2</v>
      </c>
      <c r="AI972" s="11">
        <v>0.29870355114252267</v>
      </c>
      <c r="AJ972" s="11">
        <v>0.19971382734249665</v>
      </c>
      <c r="AK972" s="11">
        <v>0.16238130338637644</v>
      </c>
      <c r="AL972" s="11">
        <v>6.0703290985561287E-3</v>
      </c>
      <c r="AS972" s="1"/>
      <c r="AT972" s="1"/>
    </row>
    <row r="973" spans="17:46" x14ac:dyDescent="0.2">
      <c r="Q973" s="2">
        <v>22</v>
      </c>
      <c r="R973" s="1" t="s">
        <v>21</v>
      </c>
      <c r="S973" s="11">
        <v>2.112108042247424E-2</v>
      </c>
      <c r="T973" s="11">
        <v>0.15605810007644746</v>
      </c>
      <c r="U973" s="11">
        <v>0.36834916888048536</v>
      </c>
      <c r="V973" s="11">
        <v>0.45447165062059292</v>
      </c>
      <c r="W973" s="11">
        <v>0.35011213555943183</v>
      </c>
      <c r="X973" s="11">
        <v>0.28357837029653626</v>
      </c>
      <c r="Y973" s="11">
        <v>0.14602541739347122</v>
      </c>
      <c r="Z973" s="11">
        <v>0.13854971343134811</v>
      </c>
      <c r="AA973" s="11">
        <v>5.6628457513082479E-2</v>
      </c>
      <c r="AB973" s="11">
        <v>2.5105905806130077E-2</v>
      </c>
      <c r="AC973" s="11">
        <v>1.435035942987679E-2</v>
      </c>
      <c r="AD973" s="11">
        <v>0.12988674241026552</v>
      </c>
      <c r="AE973" s="11">
        <v>0.33407578608862692</v>
      </c>
      <c r="AF973" s="11">
        <v>0.52168711207123075</v>
      </c>
      <c r="AG973" s="11">
        <v>0.58150225962287672</v>
      </c>
      <c r="AH973" s="11">
        <v>9.8955898394888581E-2</v>
      </c>
      <c r="AI973" s="11">
        <v>6.7087424029920517E-2</v>
      </c>
      <c r="AJ973" s="11">
        <v>8.2203521894966491E-2</v>
      </c>
      <c r="AK973" s="11">
        <v>9.7085865669315874E-2</v>
      </c>
      <c r="AL973" s="11">
        <v>7.3165030388031793E-2</v>
      </c>
      <c r="AS973" s="1"/>
      <c r="AT973" s="1"/>
    </row>
    <row r="974" spans="17:46" x14ac:dyDescent="0.2">
      <c r="Q974" s="2">
        <v>23</v>
      </c>
      <c r="R974" s="1" t="s">
        <v>22</v>
      </c>
      <c r="S974" s="11">
        <v>4.7784294717106574E-2</v>
      </c>
      <c r="T974" s="11">
        <v>0.26503342925612777</v>
      </c>
      <c r="U974" s="11">
        <v>0.43170960011460663</v>
      </c>
      <c r="V974" s="11">
        <v>0.255472675912159</v>
      </c>
      <c r="W974" s="11">
        <v>0.15563511468156946</v>
      </c>
      <c r="X974" s="11">
        <v>0.21908836884387006</v>
      </c>
      <c r="Y974" s="11">
        <v>0.41436721387821634</v>
      </c>
      <c r="Z974" s="11">
        <v>0.11890208406100827</v>
      </c>
      <c r="AA974" s="11">
        <v>4.9103504482477585E-2</v>
      </c>
      <c r="AB974" s="11">
        <v>4.2903714052858311E-2</v>
      </c>
      <c r="AC974" s="11">
        <v>3.4784997553600219E-2</v>
      </c>
      <c r="AD974" s="11">
        <v>0.2315928468874576</v>
      </c>
      <c r="AE974" s="11">
        <v>0.40882147698378957</v>
      </c>
      <c r="AF974" s="11">
        <v>0.3248006785751526</v>
      </c>
      <c r="AG974" s="11">
        <v>0.23473799504237045</v>
      </c>
      <c r="AH974" s="11">
        <v>4.9028650487115931E-2</v>
      </c>
      <c r="AI974" s="11">
        <v>0.42897907419150283</v>
      </c>
      <c r="AJ974" s="11">
        <v>0.10785726638611863</v>
      </c>
      <c r="AK974" s="11">
        <v>0.15273534328702371</v>
      </c>
      <c r="AL974" s="11">
        <v>2.6661670605868451E-2</v>
      </c>
      <c r="AS974" s="1"/>
      <c r="AT974" s="1"/>
    </row>
    <row r="975" spans="17:46" x14ac:dyDescent="0.2">
      <c r="Q975" s="2">
        <v>24</v>
      </c>
      <c r="R975" s="1" t="s">
        <v>23</v>
      </c>
      <c r="S975" s="11">
        <v>3.4879517661421777E-2</v>
      </c>
      <c r="T975" s="11">
        <v>0.24335067988005193</v>
      </c>
      <c r="U975" s="11">
        <v>0.43833791436762404</v>
      </c>
      <c r="V975" s="11">
        <v>0.28343188809090225</v>
      </c>
      <c r="W975" s="11">
        <v>0.16653630556641899</v>
      </c>
      <c r="X975" s="11">
        <v>0.10490809542432539</v>
      </c>
      <c r="Y975" s="11">
        <v>0.37801460044322777</v>
      </c>
      <c r="Z975" s="11">
        <v>0.15082779298657281</v>
      </c>
      <c r="AA975" s="11">
        <v>0.11862860122539434</v>
      </c>
      <c r="AB975" s="11">
        <v>8.1084604354060744E-2</v>
      </c>
      <c r="AC975" s="11">
        <v>3.9760441399785663E-2</v>
      </c>
      <c r="AD975" s="11">
        <v>0.21505742817218226</v>
      </c>
      <c r="AE975" s="11">
        <v>0.42535284338563029</v>
      </c>
      <c r="AF975" s="11">
        <v>0.31982928704240182</v>
      </c>
      <c r="AG975" s="11">
        <v>0.14100671460545741</v>
      </c>
      <c r="AH975" s="11">
        <v>4.9716653173960665E-2</v>
      </c>
      <c r="AI975" s="11">
        <v>0.44706890804324018</v>
      </c>
      <c r="AJ975" s="11">
        <v>0.18517548454688318</v>
      </c>
      <c r="AK975" s="11">
        <v>0.13583980189532835</v>
      </c>
      <c r="AL975" s="11">
        <v>4.1192437735130247E-2</v>
      </c>
      <c r="AS975" s="1"/>
      <c r="AT975" s="1"/>
    </row>
    <row r="976" spans="17:46" x14ac:dyDescent="0.2">
      <c r="Q976" s="2">
        <v>25</v>
      </c>
      <c r="R976" s="1" t="s">
        <v>24</v>
      </c>
      <c r="S976" s="11">
        <v>3.9046651856553476E-2</v>
      </c>
      <c r="T976" s="11">
        <v>0.24145731513805141</v>
      </c>
      <c r="U976" s="11">
        <v>0.43642653125991748</v>
      </c>
      <c r="V976" s="11">
        <v>0.28306950174547763</v>
      </c>
      <c r="W976" s="11">
        <v>0.21603433141519554</v>
      </c>
      <c r="X976" s="11">
        <v>0.11164212100523424</v>
      </c>
      <c r="Y976" s="11">
        <v>0.51168763613901624</v>
      </c>
      <c r="Z976" s="11">
        <v>0.10192138886179655</v>
      </c>
      <c r="AA976" s="11">
        <v>3.4916609772749442E-2</v>
      </c>
      <c r="AB976" s="11">
        <v>2.3797912806007997E-2</v>
      </c>
      <c r="AC976" s="11">
        <v>9.030221719816818E-2</v>
      </c>
      <c r="AD976" s="11">
        <v>0.45205355624972027</v>
      </c>
      <c r="AE976" s="11">
        <v>0.91382916528619096</v>
      </c>
      <c r="AF976" s="11">
        <v>0.5438150612659205</v>
      </c>
      <c r="AG976" s="11">
        <v>0.58270500825536597</v>
      </c>
      <c r="AH976" s="11">
        <v>0.42210909313275857</v>
      </c>
      <c r="AI976" s="11">
        <v>0.4998654681098269</v>
      </c>
      <c r="AJ976" s="11">
        <v>0.14645783648260258</v>
      </c>
      <c r="AK976" s="11">
        <v>0.27157708065798325</v>
      </c>
      <c r="AL976" s="11">
        <v>7.7285513361462721E-2</v>
      </c>
      <c r="AS976" s="1"/>
      <c r="AT976" s="1"/>
    </row>
    <row r="977" spans="17:46" x14ac:dyDescent="0.2">
      <c r="Q977" s="2">
        <v>26</v>
      </c>
      <c r="R977" s="1" t="s">
        <v>25</v>
      </c>
      <c r="S977" s="11">
        <v>3.5211503626802428E-2</v>
      </c>
      <c r="T977" s="11">
        <v>0.25435814773733811</v>
      </c>
      <c r="U977" s="11">
        <v>0.43583711707110767</v>
      </c>
      <c r="V977" s="11">
        <v>0.27459323156475179</v>
      </c>
      <c r="W977" s="11">
        <v>0.21406880297330372</v>
      </c>
      <c r="X977" s="11">
        <v>0.1235552735348774</v>
      </c>
      <c r="Y977" s="11">
        <v>0.3363096587046186</v>
      </c>
      <c r="Z977" s="11">
        <v>0.15147532067261932</v>
      </c>
      <c r="AA977" s="11">
        <v>0.15192856819108916</v>
      </c>
      <c r="AB977" s="11">
        <v>2.266237592349182E-2</v>
      </c>
      <c r="AC977" s="11">
        <v>2.8558127449494403E-2</v>
      </c>
      <c r="AD977" s="11">
        <v>0.21433211354827533</v>
      </c>
      <c r="AE977" s="11">
        <v>0.41138622436827404</v>
      </c>
      <c r="AF977" s="11">
        <v>0.34572353463395622</v>
      </c>
      <c r="AG977" s="11">
        <v>0.33531730987944497</v>
      </c>
      <c r="AH977" s="11">
        <v>9.2198043824399126E-2</v>
      </c>
      <c r="AI977" s="11">
        <v>0.29498066570627035</v>
      </c>
      <c r="AJ977" s="11">
        <v>0.13245886723784972</v>
      </c>
      <c r="AK977" s="11">
        <v>0.10288877094548488</v>
      </c>
      <c r="AL977" s="11">
        <v>4.215634240655091E-2</v>
      </c>
      <c r="AS977" s="1"/>
      <c r="AT977" s="1"/>
    </row>
    <row r="978" spans="17:46" x14ac:dyDescent="0.2">
      <c r="Q978" s="2">
        <v>27</v>
      </c>
      <c r="R978" s="1" t="s">
        <v>26</v>
      </c>
      <c r="S978" s="11">
        <v>4.301540248737569E-2</v>
      </c>
      <c r="T978" s="11">
        <v>0.23874175277977858</v>
      </c>
      <c r="U978" s="11">
        <v>0.46611107344040059</v>
      </c>
      <c r="V978" s="11">
        <v>0.25213177129244513</v>
      </c>
      <c r="W978" s="11">
        <v>0.18252929629409315</v>
      </c>
      <c r="X978" s="11">
        <v>0.11861281303908155</v>
      </c>
      <c r="Y978" s="11">
        <v>0.44982451965974657</v>
      </c>
      <c r="Z978" s="11">
        <v>0.19879840580572244</v>
      </c>
      <c r="AA978" s="11">
        <v>2.2515019927428468E-2</v>
      </c>
      <c r="AB978" s="11">
        <v>2.7719945273927786E-2</v>
      </c>
      <c r="AC978" s="11">
        <v>4.1934155804281684E-2</v>
      </c>
      <c r="AD978" s="11">
        <v>0.24109726370242182</v>
      </c>
      <c r="AE978" s="11">
        <v>0.45711683925531021</v>
      </c>
      <c r="AF978" s="11">
        <v>0.25985174123798627</v>
      </c>
      <c r="AG978" s="11">
        <v>0.17516709654158694</v>
      </c>
      <c r="AH978" s="11">
        <v>0.1018664891699254</v>
      </c>
      <c r="AI978" s="11">
        <v>0.39867432121363394</v>
      </c>
      <c r="AJ978" s="11">
        <v>0.21196993648944726</v>
      </c>
      <c r="AK978" s="11">
        <v>4.7840918545636074E-2</v>
      </c>
      <c r="AL978" s="11">
        <v>6.4481238039770364E-2</v>
      </c>
      <c r="AS978" s="1"/>
      <c r="AT978" s="1"/>
    </row>
    <row r="979" spans="17:46" x14ac:dyDescent="0.2">
      <c r="Q979" s="2">
        <v>28</v>
      </c>
      <c r="R979" s="1" t="s">
        <v>27</v>
      </c>
      <c r="S979" s="11">
        <v>2.014583535054856E-2</v>
      </c>
      <c r="T979" s="11">
        <v>0.21916565495564611</v>
      </c>
      <c r="U979" s="11">
        <v>0.41535814570128332</v>
      </c>
      <c r="V979" s="11">
        <v>0.34533036399252204</v>
      </c>
      <c r="W979" s="11">
        <v>0.26989056492162083</v>
      </c>
      <c r="X979" s="11">
        <v>0.25635906536527653</v>
      </c>
      <c r="Y979" s="11">
        <v>0.18944099378881987</v>
      </c>
      <c r="Z979" s="11">
        <v>0.11823425022182786</v>
      </c>
      <c r="AA979" s="11">
        <v>0.11490683229813664</v>
      </c>
      <c r="AB979" s="11">
        <v>5.1168293404318249E-2</v>
      </c>
      <c r="AC979" s="11">
        <v>1.8781688956529104E-2</v>
      </c>
      <c r="AD979" s="11">
        <v>0.18517502501720493</v>
      </c>
      <c r="AE979" s="11">
        <v>0.41445666447604612</v>
      </c>
      <c r="AF979" s="11">
        <v>0.38158662155021988</v>
      </c>
      <c r="AG979" s="11">
        <v>0.38947101035117798</v>
      </c>
      <c r="AH979" s="11">
        <v>0.11062424588810567</v>
      </c>
      <c r="AI979" s="11">
        <v>0.15272750365148918</v>
      </c>
      <c r="AJ979" s="11">
        <v>0.11792722423318727</v>
      </c>
      <c r="AK979" s="11">
        <v>0.16218962342033402</v>
      </c>
      <c r="AL979" s="11">
        <v>6.7060392455705845E-2</v>
      </c>
      <c r="AS979" s="1"/>
      <c r="AT979" s="1"/>
    </row>
    <row r="980" spans="17:46" x14ac:dyDescent="0.2">
      <c r="Q980" s="2">
        <v>29</v>
      </c>
      <c r="R980" s="1" t="s">
        <v>28</v>
      </c>
      <c r="S980" s="11">
        <v>1.860170566000055E-2</v>
      </c>
      <c r="T980" s="11">
        <v>0.17686992601624199</v>
      </c>
      <c r="U980" s="11">
        <v>0.42316975271740204</v>
      </c>
      <c r="V980" s="11">
        <v>0.38135861560635542</v>
      </c>
      <c r="W980" s="11">
        <v>0.37618307670574941</v>
      </c>
      <c r="X980" s="11">
        <v>8.7794886283373355E-2</v>
      </c>
      <c r="Y980" s="11">
        <v>0.30074869331826531</v>
      </c>
      <c r="Z980" s="11">
        <v>0.12325187173329566</v>
      </c>
      <c r="AA980" s="11">
        <v>6.561661251589207E-2</v>
      </c>
      <c r="AB980" s="11">
        <v>4.6404859443424214E-2</v>
      </c>
      <c r="AC980" s="11">
        <v>2.220822229408026E-2</v>
      </c>
      <c r="AD980" s="11">
        <v>0.16403777750521281</v>
      </c>
      <c r="AE980" s="11">
        <v>0.40490505446963193</v>
      </c>
      <c r="AF980" s="11">
        <v>0.408848945731075</v>
      </c>
      <c r="AG980" s="11">
        <v>0.40292212682632927</v>
      </c>
      <c r="AH980" s="11">
        <v>9.4492142390922323E-2</v>
      </c>
      <c r="AI980" s="11">
        <v>0.2361299392478787</v>
      </c>
      <c r="AJ980" s="11">
        <v>7.440879650549781E-2</v>
      </c>
      <c r="AK980" s="11">
        <v>0.15639905608274338</v>
      </c>
      <c r="AL980" s="11">
        <v>3.5647938946628509E-2</v>
      </c>
      <c r="AS980" s="1"/>
      <c r="AT980" s="1"/>
    </row>
    <row r="981" spans="17:46" x14ac:dyDescent="0.2">
      <c r="Q981" s="2">
        <v>30</v>
      </c>
      <c r="R981" s="1" t="s">
        <v>29</v>
      </c>
      <c r="S981" s="11">
        <v>3.277059771647952E-2</v>
      </c>
      <c r="T981" s="11">
        <v>0.20442475964718557</v>
      </c>
      <c r="U981" s="11">
        <v>0.44923905149395371</v>
      </c>
      <c r="V981" s="11">
        <v>0.31356559114238119</v>
      </c>
      <c r="W981" s="11">
        <v>0.25951557093425603</v>
      </c>
      <c r="X981" s="11">
        <v>0.16011698797165924</v>
      </c>
      <c r="Y981" s="11">
        <v>0.41440105453946285</v>
      </c>
      <c r="Z981" s="11">
        <v>0.1148047454275828</v>
      </c>
      <c r="AA981" s="11">
        <v>2.619871478002966E-2</v>
      </c>
      <c r="AB981" s="11">
        <v>2.4962926347009393E-2</v>
      </c>
      <c r="AC981" s="11">
        <v>3.4384423558821209E-2</v>
      </c>
      <c r="AD981" s="11">
        <v>0.19669200851874549</v>
      </c>
      <c r="AE981" s="11">
        <v>0.44158531183826516</v>
      </c>
      <c r="AF981" s="11">
        <v>0.32733825608416811</v>
      </c>
      <c r="AG981" s="11">
        <v>0.24217398976530793</v>
      </c>
      <c r="AH981" s="11">
        <v>0.17437797776601377</v>
      </c>
      <c r="AI981" s="11">
        <v>0.34642668078348332</v>
      </c>
      <c r="AJ981" s="11">
        <v>0.13905064407976001</v>
      </c>
      <c r="AK981" s="11">
        <v>6.9490029998235392E-2</v>
      </c>
      <c r="AL981" s="11">
        <v>2.8480677607199578E-2</v>
      </c>
      <c r="AS981" s="1"/>
      <c r="AT981" s="1"/>
    </row>
    <row r="982" spans="17:46" x14ac:dyDescent="0.2">
      <c r="Q982" s="2">
        <v>31</v>
      </c>
      <c r="R982" s="1" t="s">
        <v>30</v>
      </c>
      <c r="S982" s="11">
        <v>1.8712784638528372E-2</v>
      </c>
      <c r="T982" s="11">
        <v>0.22118866079038135</v>
      </c>
      <c r="U982" s="11">
        <v>0.4603179142809749</v>
      </c>
      <c r="V982" s="11">
        <v>0.29978064029011536</v>
      </c>
      <c r="W982" s="11">
        <v>0.30307198532783125</v>
      </c>
      <c r="X982" s="11">
        <v>0.14809720311783586</v>
      </c>
      <c r="Y982" s="11">
        <v>0.22986397676906617</v>
      </c>
      <c r="Z982" s="11">
        <v>0.16330429466605534</v>
      </c>
      <c r="AA982" s="11">
        <v>0.10828366192877885</v>
      </c>
      <c r="AB982" s="11">
        <v>4.7378878190432523E-2</v>
      </c>
      <c r="AC982" s="11">
        <v>1.8683330875485425E-2</v>
      </c>
      <c r="AD982" s="11">
        <v>0.21905815268151207</v>
      </c>
      <c r="AE982" s="11">
        <v>0.44051024922577792</v>
      </c>
      <c r="AF982" s="11">
        <v>0.3217482672172246</v>
      </c>
      <c r="AG982" s="11">
        <v>0.36111293823587448</v>
      </c>
      <c r="AH982" s="11">
        <v>0.13924883246727621</v>
      </c>
      <c r="AI982" s="11">
        <v>0.18713411826613169</v>
      </c>
      <c r="AJ982" s="11">
        <v>0.16444122870486089</v>
      </c>
      <c r="AK982" s="11">
        <v>0.10537393935407485</v>
      </c>
      <c r="AL982" s="11">
        <v>4.2688942971781885E-2</v>
      </c>
      <c r="AS982" s="1"/>
      <c r="AT982" s="1"/>
    </row>
    <row r="983" spans="17:46" x14ac:dyDescent="0.2">
      <c r="Q983" s="2">
        <v>32</v>
      </c>
      <c r="R983" s="1" t="s">
        <v>31</v>
      </c>
      <c r="S983" s="11">
        <v>3.1193540295360658E-2</v>
      </c>
      <c r="T983" s="11">
        <v>0.25495257781715075</v>
      </c>
      <c r="U983" s="11">
        <v>0.45321762765251461</v>
      </c>
      <c r="V983" s="11">
        <v>0.260636254234974</v>
      </c>
      <c r="W983" s="11">
        <v>0.15675895765472311</v>
      </c>
      <c r="X983" s="11">
        <v>0.30308428338762217</v>
      </c>
      <c r="Y983" s="11">
        <v>0.29611156351791529</v>
      </c>
      <c r="Z983" s="11">
        <v>0.1089678338762215</v>
      </c>
      <c r="AA983" s="11">
        <v>0.11863802931596092</v>
      </c>
      <c r="AB983" s="11">
        <v>1.6439332247557004E-2</v>
      </c>
      <c r="AC983" s="11">
        <v>2.9060288265406988E-2</v>
      </c>
      <c r="AD983" s="11">
        <v>0.21709915781100636</v>
      </c>
      <c r="AE983" s="11">
        <v>0.4506583308330484</v>
      </c>
      <c r="AF983" s="11">
        <v>0.30318222309053822</v>
      </c>
      <c r="AG983" s="11">
        <v>0.29565008603785664</v>
      </c>
      <c r="AH983" s="11">
        <v>0.16123094161431029</v>
      </c>
      <c r="AI983" s="11">
        <v>0.2611949257673376</v>
      </c>
      <c r="AJ983" s="11">
        <v>9.1840409780303334E-2</v>
      </c>
      <c r="AK983" s="11">
        <v>0.17679779102805235</v>
      </c>
      <c r="AL983" s="11">
        <v>1.3285845772139742E-2</v>
      </c>
      <c r="AS983" s="1"/>
      <c r="AT983" s="1"/>
    </row>
    <row r="984" spans="17:46" x14ac:dyDescent="0.2">
      <c r="Q984" s="2">
        <v>33</v>
      </c>
      <c r="R984" s="1" t="s">
        <v>32</v>
      </c>
      <c r="S984" s="11">
        <v>1.8613341280614908E-2</v>
      </c>
      <c r="T984" s="11">
        <v>0.22968080420376263</v>
      </c>
      <c r="U984" s="11">
        <v>0.4677160789990355</v>
      </c>
      <c r="V984" s="11">
        <v>0.28398977551658694</v>
      </c>
      <c r="W984" s="11">
        <v>0.27861353039500308</v>
      </c>
      <c r="X984" s="11">
        <v>0.16213600774170844</v>
      </c>
      <c r="Y984" s="11">
        <v>0.20401161256268144</v>
      </c>
      <c r="Z984" s="11">
        <v>0.17717955485176387</v>
      </c>
      <c r="AA984" s="11">
        <v>0.13565584586962259</v>
      </c>
      <c r="AB984" s="11">
        <v>4.240344857922055E-2</v>
      </c>
      <c r="AC984" s="11">
        <v>2.4390243902439025E-2</v>
      </c>
      <c r="AD984" s="11">
        <v>0.21574693623042426</v>
      </c>
      <c r="AE984" s="11">
        <v>0.47271607322500797</v>
      </c>
      <c r="AF984" s="11">
        <v>0.28714674664212875</v>
      </c>
      <c r="AG984" s="11">
        <v>0.41468716037882314</v>
      </c>
      <c r="AH984" s="11">
        <v>0.12746467939760905</v>
      </c>
      <c r="AI984" s="11">
        <v>0.26150183718884229</v>
      </c>
      <c r="AJ984" s="11">
        <v>0.10329658955648709</v>
      </c>
      <c r="AK984" s="11">
        <v>8.4665942141489411E-2</v>
      </c>
      <c r="AL984" s="11">
        <v>8.3837913367489515E-3</v>
      </c>
      <c r="AS984" s="1"/>
      <c r="AT984" s="1"/>
    </row>
    <row r="985" spans="17:46" x14ac:dyDescent="0.2">
      <c r="Q985" s="2">
        <v>34</v>
      </c>
      <c r="R985" s="1" t="s">
        <v>33</v>
      </c>
      <c r="S985" s="11">
        <v>2.372574912922867E-2</v>
      </c>
      <c r="T985" s="11">
        <v>0.20367629463533957</v>
      </c>
      <c r="U985" s="11">
        <v>0.43766783951219079</v>
      </c>
      <c r="V985" s="11">
        <v>0.33493011672324097</v>
      </c>
      <c r="W985" s="11">
        <v>0.33638401195367951</v>
      </c>
      <c r="X985" s="11">
        <v>0.27499688706263231</v>
      </c>
      <c r="Y985" s="11">
        <v>0.1805503673266094</v>
      </c>
      <c r="Z985" s="11">
        <v>6.4873614742871372E-2</v>
      </c>
      <c r="AA985" s="11">
        <v>0.11287510895280788</v>
      </c>
      <c r="AB985" s="11">
        <v>3.0320009961399576E-2</v>
      </c>
      <c r="AC985" s="11">
        <v>4.3305967648305986E-2</v>
      </c>
      <c r="AD985" s="11">
        <v>0.43925462013460509</v>
      </c>
      <c r="AE985" s="11">
        <v>0.90345065289485038</v>
      </c>
      <c r="AF985" s="11">
        <v>0.61398875932223851</v>
      </c>
      <c r="AG985" s="11">
        <v>0.45074103032996204</v>
      </c>
      <c r="AH985" s="11">
        <v>0.56167101702921085</v>
      </c>
      <c r="AI985" s="11">
        <v>0.47669026981511176</v>
      </c>
      <c r="AJ985" s="11">
        <v>0.23626883671720927</v>
      </c>
      <c r="AK985" s="11">
        <v>0.24745349824460028</v>
      </c>
      <c r="AL985" s="11">
        <v>2.7175347863905804E-2</v>
      </c>
      <c r="AS985" s="1"/>
      <c r="AT985" s="1"/>
    </row>
    <row r="986" spans="17:46" x14ac:dyDescent="0.2">
      <c r="Q986" s="2">
        <v>35</v>
      </c>
      <c r="R986" s="1" t="s">
        <v>34</v>
      </c>
      <c r="S986" s="11">
        <v>4.4341508480414092E-2</v>
      </c>
      <c r="T986" s="11">
        <v>0.23444184422047468</v>
      </c>
      <c r="U986" s="11">
        <v>0.47242618064295994</v>
      </c>
      <c r="V986" s="11">
        <v>0.24879046665615132</v>
      </c>
      <c r="W986" s="11">
        <v>0.20468239564428312</v>
      </c>
      <c r="X986" s="11">
        <v>0.12511796733212341</v>
      </c>
      <c r="Y986" s="11">
        <v>0.44776769509981851</v>
      </c>
      <c r="Z986" s="11">
        <v>0.1310344827586207</v>
      </c>
      <c r="AA986" s="11">
        <v>5.749546279491833E-2</v>
      </c>
      <c r="AB986" s="11">
        <v>3.3901996370235936E-2</v>
      </c>
      <c r="AC986" s="11">
        <v>4.293714904570102E-2</v>
      </c>
      <c r="AD986" s="11">
        <v>0.2326501546609698</v>
      </c>
      <c r="AE986" s="11">
        <v>0.46347553241204353</v>
      </c>
      <c r="AF986" s="11">
        <v>0.26093716388128563</v>
      </c>
      <c r="AG986" s="11">
        <v>0.25792965240826482</v>
      </c>
      <c r="AH986" s="11">
        <v>0.12621795314767467</v>
      </c>
      <c r="AI986" s="11">
        <v>0.38238546057632505</v>
      </c>
      <c r="AJ986" s="11">
        <v>0.14860755994748118</v>
      </c>
      <c r="AK986" s="11">
        <v>4.9927441089074702E-2</v>
      </c>
      <c r="AL986" s="11">
        <v>3.4931932831179603E-2</v>
      </c>
      <c r="AS986" s="1"/>
      <c r="AT986" s="1"/>
    </row>
    <row r="987" spans="17:46" x14ac:dyDescent="0.2">
      <c r="Q987" s="2">
        <v>36</v>
      </c>
      <c r="R987" s="1" t="s">
        <v>35</v>
      </c>
      <c r="S987" s="11">
        <v>2.7587559015898305E-2</v>
      </c>
      <c r="T987" s="11">
        <v>0.24718057231070314</v>
      </c>
      <c r="U987" s="11">
        <v>0.46511681306200886</v>
      </c>
      <c r="V987" s="11">
        <v>0.2601150556113897</v>
      </c>
      <c r="W987" s="11">
        <v>0.27216851270888021</v>
      </c>
      <c r="X987" s="11">
        <v>0.14655227607401242</v>
      </c>
      <c r="Y987" s="11">
        <v>0.27498559446827581</v>
      </c>
      <c r="Z987" s="11">
        <v>0.17100966771240156</v>
      </c>
      <c r="AA987" s="11">
        <v>6.8314232665343491E-2</v>
      </c>
      <c r="AB987" s="11">
        <v>6.6969716371086493E-2</v>
      </c>
      <c r="AC987" s="11">
        <v>2.5633498891711251E-2</v>
      </c>
      <c r="AD987" s="11">
        <v>0.22393825416146443</v>
      </c>
      <c r="AE987" s="11">
        <v>0.47265547027581323</v>
      </c>
      <c r="AF987" s="11">
        <v>0.27777277667101108</v>
      </c>
      <c r="AG987" s="11">
        <v>0.29331229641693812</v>
      </c>
      <c r="AH987" s="11">
        <v>0.20704397394136809</v>
      </c>
      <c r="AI987" s="11">
        <v>0.26440350162866449</v>
      </c>
      <c r="AJ987" s="11">
        <v>8.4079804560260582E-2</v>
      </c>
      <c r="AK987" s="11">
        <v>0.12143729641693811</v>
      </c>
      <c r="AL987" s="11">
        <v>2.9723127035830618E-2</v>
      </c>
      <c r="AS987" s="1"/>
      <c r="AT987" s="1"/>
    </row>
    <row r="988" spans="17:46" x14ac:dyDescent="0.2">
      <c r="Q988" s="2">
        <v>37</v>
      </c>
      <c r="R988" s="1" t="s">
        <v>36</v>
      </c>
      <c r="S988" s="11">
        <v>3.1604270196657576E-2</v>
      </c>
      <c r="T988" s="11">
        <v>0.27814129306039143</v>
      </c>
      <c r="U988" s="11">
        <v>0.46656857143883779</v>
      </c>
      <c r="V988" s="11">
        <v>0.22368586530411316</v>
      </c>
      <c r="W988" s="11">
        <v>0.15831959524756978</v>
      </c>
      <c r="X988" s="11">
        <v>0.18157012108464557</v>
      </c>
      <c r="Y988" s="11">
        <v>0.4176567562958331</v>
      </c>
      <c r="Z988" s="11">
        <v>8.4702404638735712E-2</v>
      </c>
      <c r="AA988" s="11">
        <v>0.13654709794781422</v>
      </c>
      <c r="AB988" s="11">
        <v>2.1204024785401628E-2</v>
      </c>
      <c r="AC988" s="11">
        <v>2.6868523554053062E-2</v>
      </c>
      <c r="AD988" s="11">
        <v>0.21930341283615334</v>
      </c>
      <c r="AE988" s="11">
        <v>0.46199863192587526</v>
      </c>
      <c r="AF988" s="11">
        <v>0.29182943168391834</v>
      </c>
      <c r="AG988" s="11">
        <v>0.40039555630365259</v>
      </c>
      <c r="AH988" s="11">
        <v>9.6995455310553785E-2</v>
      </c>
      <c r="AI988" s="11">
        <v>0.26266621780844973</v>
      </c>
      <c r="AJ988" s="11">
        <v>0.10305504123884868</v>
      </c>
      <c r="AK988" s="11">
        <v>8.1467766369298103E-2</v>
      </c>
      <c r="AL988" s="11">
        <v>5.5419962969197108E-2</v>
      </c>
      <c r="AS988" s="1"/>
      <c r="AT988" s="1"/>
    </row>
    <row r="989" spans="17:46" x14ac:dyDescent="0.2">
      <c r="Q989" s="2">
        <v>38</v>
      </c>
      <c r="R989" s="1" t="s">
        <v>37</v>
      </c>
      <c r="S989" s="11">
        <v>3.057479216843223E-2</v>
      </c>
      <c r="T989" s="11">
        <v>0.25665811625513729</v>
      </c>
      <c r="U989" s="11">
        <v>0.47078609394139159</v>
      </c>
      <c r="V989" s="11">
        <v>0.24198099763503886</v>
      </c>
      <c r="W989" s="11">
        <v>0.23589269195189638</v>
      </c>
      <c r="X989" s="11">
        <v>0.25019568775350459</v>
      </c>
      <c r="Y989" s="11">
        <v>0.36988543371522092</v>
      </c>
      <c r="Z989" s="11">
        <v>0.11584715007471715</v>
      </c>
      <c r="AA989" s="11">
        <v>2.5190350814772645E-2</v>
      </c>
      <c r="AB989" s="11">
        <v>2.9886856898882802E-3</v>
      </c>
      <c r="AC989" s="11">
        <v>2.1585442884213595E-2</v>
      </c>
      <c r="AD989" s="11">
        <v>0.22341264056924132</v>
      </c>
      <c r="AE989" s="11">
        <v>0.45613942741147445</v>
      </c>
      <c r="AF989" s="11">
        <v>0.29886248913507063</v>
      </c>
      <c r="AG989" s="11">
        <v>0.31076095791908959</v>
      </c>
      <c r="AH989" s="11">
        <v>0.14412555493028201</v>
      </c>
      <c r="AI989" s="11">
        <v>0.36834865253548427</v>
      </c>
      <c r="AJ989" s="11">
        <v>7.9847433252047767E-2</v>
      </c>
      <c r="AK989" s="11">
        <v>6.0338898267992248E-2</v>
      </c>
      <c r="AL989" s="11">
        <v>3.657850309510411E-2</v>
      </c>
      <c r="AS989" s="1"/>
      <c r="AT989" s="1"/>
    </row>
    <row r="990" spans="17:46" x14ac:dyDescent="0.2">
      <c r="Q990" s="2">
        <v>39</v>
      </c>
      <c r="R990" s="1" t="s">
        <v>38</v>
      </c>
      <c r="S990" s="11">
        <v>2.7275802742957624E-2</v>
      </c>
      <c r="T990" s="11">
        <v>0.21497356000151965</v>
      </c>
      <c r="U990" s="11">
        <v>0.43775157798759318</v>
      </c>
      <c r="V990" s="11">
        <v>0.31999905926792954</v>
      </c>
      <c r="W990" s="11">
        <v>0.30078928168733832</v>
      </c>
      <c r="X990" s="11">
        <v>0.14512170856271142</v>
      </c>
      <c r="Y990" s="11">
        <v>0.23592226570272601</v>
      </c>
      <c r="Z990" s="11">
        <v>0.23552430854944617</v>
      </c>
      <c r="AA990" s="11">
        <v>6.4668037407972404E-2</v>
      </c>
      <c r="AB990" s="11">
        <v>1.7974398089805665E-2</v>
      </c>
      <c r="AC990" s="11">
        <v>2.8955278605054979E-2</v>
      </c>
      <c r="AD990" s="11">
        <v>0.2259608233800644</v>
      </c>
      <c r="AE990" s="11">
        <v>0.43381551776022914</v>
      </c>
      <c r="AF990" s="11">
        <v>0.31126838025465148</v>
      </c>
      <c r="AG990" s="11">
        <v>0.37928562895711382</v>
      </c>
      <c r="AH990" s="11">
        <v>0.18008601122924381</v>
      </c>
      <c r="AI990" s="11">
        <v>0.14944451081113366</v>
      </c>
      <c r="AJ990" s="11">
        <v>0.21311671245968222</v>
      </c>
      <c r="AK990" s="11">
        <v>5.8177039780193528E-2</v>
      </c>
      <c r="AL990" s="11">
        <v>1.9890096762632901E-2</v>
      </c>
      <c r="AS990" s="1"/>
      <c r="AT990" s="1"/>
    </row>
    <row r="991" spans="17:46" x14ac:dyDescent="0.2">
      <c r="Q991" s="2">
        <v>40</v>
      </c>
      <c r="R991" s="1" t="s">
        <v>39</v>
      </c>
      <c r="S991" s="11">
        <v>2.3126040782116743E-2</v>
      </c>
      <c r="T991" s="11">
        <v>0.24838051545595907</v>
      </c>
      <c r="U991" s="11">
        <v>0.46163856325198233</v>
      </c>
      <c r="V991" s="11">
        <v>0.26685488050994188</v>
      </c>
      <c r="W991" s="11">
        <v>0.19074868860276586</v>
      </c>
      <c r="X991" s="11">
        <v>0.35240820219360991</v>
      </c>
      <c r="Y991" s="11">
        <v>0.22269909394372914</v>
      </c>
      <c r="Z991" s="11">
        <v>0.15345731998092513</v>
      </c>
      <c r="AA991" s="11">
        <v>7.0386266094420599E-2</v>
      </c>
      <c r="AB991" s="11">
        <v>1.0300429184549357E-2</v>
      </c>
      <c r="AC991" s="11">
        <v>3.1023767929888802E-2</v>
      </c>
      <c r="AD991" s="11">
        <v>0.23475982246082139</v>
      </c>
      <c r="AE991" s="11">
        <v>0.4449511840200151</v>
      </c>
      <c r="AF991" s="11">
        <v>0.2892652255892747</v>
      </c>
      <c r="AG991" s="11">
        <v>0.30082877799329927</v>
      </c>
      <c r="AH991" s="11">
        <v>0.15723270440251572</v>
      </c>
      <c r="AI991" s="11">
        <v>0.2666784223828837</v>
      </c>
      <c r="AJ991" s="11">
        <v>7.6177041086228178E-2</v>
      </c>
      <c r="AK991" s="11">
        <v>0.16704872744371951</v>
      </c>
      <c r="AL991" s="11">
        <v>3.2034326691353671E-2</v>
      </c>
      <c r="AS991" s="1"/>
      <c r="AT991" s="1"/>
    </row>
    <row r="992" spans="17:46" x14ac:dyDescent="0.2">
      <c r="Q992" s="2">
        <v>41</v>
      </c>
      <c r="R992" s="1" t="s">
        <v>40</v>
      </c>
      <c r="S992" s="11">
        <v>3.4093317945215161E-2</v>
      </c>
      <c r="T992" s="11">
        <v>0.27368396259745154</v>
      </c>
      <c r="U992" s="11">
        <v>0.43173092776220645</v>
      </c>
      <c r="V992" s="11">
        <v>0.26049179169512682</v>
      </c>
      <c r="W992" s="11">
        <v>0.14666666666666667</v>
      </c>
      <c r="X992" s="11">
        <v>0.36421416234887738</v>
      </c>
      <c r="Y992" s="11">
        <v>0.321727115716753</v>
      </c>
      <c r="Z992" s="11">
        <v>0.11012089810017271</v>
      </c>
      <c r="AA992" s="11">
        <v>4.16580310880829E-2</v>
      </c>
      <c r="AB992" s="11">
        <v>1.5613126079447323E-2</v>
      </c>
      <c r="AC992" s="11">
        <v>2.4993193464100096E-2</v>
      </c>
      <c r="AD992" s="11">
        <v>0.25756338205593959</v>
      </c>
      <c r="AE992" s="11">
        <v>0.41272395534912448</v>
      </c>
      <c r="AF992" s="11">
        <v>0.30471946913083586</v>
      </c>
      <c r="AG992" s="11">
        <v>0.36338509064303715</v>
      </c>
      <c r="AH992" s="11">
        <v>0.25770262580278025</v>
      </c>
      <c r="AI992" s="11">
        <v>0.1535647508332656</v>
      </c>
      <c r="AJ992" s="11">
        <v>7.40590195919031E-2</v>
      </c>
      <c r="AK992" s="11">
        <v>0.12047800991789286</v>
      </c>
      <c r="AL992" s="11">
        <v>3.0810503211121047E-2</v>
      </c>
      <c r="AS992" s="1"/>
      <c r="AT992" s="1"/>
    </row>
    <row r="993" spans="17:46" x14ac:dyDescent="0.2">
      <c r="Q993" s="2">
        <v>42</v>
      </c>
      <c r="R993" s="1" t="s">
        <v>41</v>
      </c>
      <c r="S993" s="11">
        <v>2.0298343094558743E-2</v>
      </c>
      <c r="T993" s="11">
        <v>0.17758130183043833</v>
      </c>
      <c r="U993" s="11">
        <v>0.41091421801738665</v>
      </c>
      <c r="V993" s="11">
        <v>0.39120613705761625</v>
      </c>
      <c r="W993" s="11">
        <v>0.27332511302918205</v>
      </c>
      <c r="X993" s="11">
        <v>0.10871352240032882</v>
      </c>
      <c r="Y993" s="11">
        <v>0.31925606247431154</v>
      </c>
      <c r="Z993" s="11">
        <v>0.12587340731607069</v>
      </c>
      <c r="AA993" s="11">
        <v>0.15896013152486643</v>
      </c>
      <c r="AB993" s="11">
        <v>1.3871763255240444E-2</v>
      </c>
      <c r="AC993" s="11">
        <v>1.8269831627209097E-2</v>
      </c>
      <c r="AD993" s="11">
        <v>0.16143283104061104</v>
      </c>
      <c r="AE993" s="11">
        <v>0.39707292789021392</v>
      </c>
      <c r="AF993" s="11">
        <v>0.42322440944196593</v>
      </c>
      <c r="AG993" s="11">
        <v>0.33669969512195119</v>
      </c>
      <c r="AH993" s="11">
        <v>0.18416539634146342</v>
      </c>
      <c r="AI993" s="11">
        <v>0.24266387195121952</v>
      </c>
      <c r="AJ993" s="11">
        <v>0.11204268292682927</v>
      </c>
      <c r="AK993" s="11">
        <v>9.3654725609756101E-2</v>
      </c>
      <c r="AL993" s="11">
        <v>3.0773628048780487E-2</v>
      </c>
      <c r="AS993" s="1"/>
      <c r="AT993" s="1"/>
    </row>
    <row r="994" spans="17:46" x14ac:dyDescent="0.2">
      <c r="Q994" s="2">
        <v>43</v>
      </c>
      <c r="R994" s="1" t="s">
        <v>42</v>
      </c>
      <c r="S994" s="11">
        <v>3.4795596614482491E-2</v>
      </c>
      <c r="T994" s="11">
        <v>0.2449641749905597</v>
      </c>
      <c r="U994" s="11">
        <v>0.43249048153911651</v>
      </c>
      <c r="V994" s="11">
        <v>0.28774974685584132</v>
      </c>
      <c r="W994" s="11">
        <v>0.20280638694960945</v>
      </c>
      <c r="X994" s="11">
        <v>0.12151793737471486</v>
      </c>
      <c r="Y994" s="11">
        <v>0.39952996474735603</v>
      </c>
      <c r="Z994" s="11">
        <v>0.19119375129605309</v>
      </c>
      <c r="AA994" s="11">
        <v>4.956107002142808E-2</v>
      </c>
      <c r="AB994" s="11">
        <v>3.5390889610838458E-2</v>
      </c>
      <c r="AC994" s="11">
        <v>3.3023750443105279E-2</v>
      </c>
      <c r="AD994" s="11">
        <v>0.2061923330126095</v>
      </c>
      <c r="AE994" s="11">
        <v>0.44353268850964706</v>
      </c>
      <c r="AF994" s="11">
        <v>0.31725122803463818</v>
      </c>
      <c r="AG994" s="11">
        <v>0.26222167699196469</v>
      </c>
      <c r="AH994" s="11">
        <v>0.11341470894927314</v>
      </c>
      <c r="AI994" s="11">
        <v>0.32417346500644051</v>
      </c>
      <c r="AJ994" s="11">
        <v>0.12279948475740661</v>
      </c>
      <c r="AK994" s="11">
        <v>0.11249463288965221</v>
      </c>
      <c r="AL994" s="11">
        <v>6.489603140526283E-2</v>
      </c>
      <c r="AS994" s="1"/>
      <c r="AT994" s="1"/>
    </row>
    <row r="995" spans="17:46" x14ac:dyDescent="0.2">
      <c r="Q995" s="2">
        <v>44</v>
      </c>
      <c r="R995" s="1" t="s">
        <v>43</v>
      </c>
      <c r="S995" s="11">
        <v>2.3447647770196627E-2</v>
      </c>
      <c r="T995" s="11">
        <v>0.2508000019906737</v>
      </c>
      <c r="U995" s="11">
        <v>0.41961659624658476</v>
      </c>
      <c r="V995" s="11">
        <v>0.30613575399254495</v>
      </c>
      <c r="W995" s="11">
        <v>0.3109413138066433</v>
      </c>
      <c r="X995" s="11">
        <v>0.2177650429799427</v>
      </c>
      <c r="Y995" s="11">
        <v>0.26095723230393719</v>
      </c>
      <c r="Z995" s="11">
        <v>1.995118327496551E-2</v>
      </c>
      <c r="AA995" s="11">
        <v>0.10198450599596731</v>
      </c>
      <c r="AB995" s="11">
        <v>8.8400721638543983E-2</v>
      </c>
      <c r="AC995" s="11">
        <v>1.6728941102865783E-2</v>
      </c>
      <c r="AD995" s="11">
        <v>0.22568429467683912</v>
      </c>
      <c r="AE995" s="11">
        <v>0.42896021966945308</v>
      </c>
      <c r="AF995" s="11">
        <v>0.328626544550842</v>
      </c>
      <c r="AG995" s="11">
        <v>0.36110533970496572</v>
      </c>
      <c r="AH995" s="11">
        <v>6.9291502181591524E-2</v>
      </c>
      <c r="AI995" s="11">
        <v>0.30313733638063578</v>
      </c>
      <c r="AJ995" s="11">
        <v>0.12133804280074797</v>
      </c>
      <c r="AK995" s="11">
        <v>0.12351963432370663</v>
      </c>
      <c r="AL995" s="11">
        <v>2.1608144608352378E-2</v>
      </c>
      <c r="AS995" s="1"/>
      <c r="AT995" s="1"/>
    </row>
    <row r="996" spans="17:46" x14ac:dyDescent="0.2">
      <c r="Q996" s="2">
        <v>45</v>
      </c>
      <c r="R996" s="1" t="s">
        <v>44</v>
      </c>
      <c r="S996" s="11">
        <v>3.2275306403011864E-2</v>
      </c>
      <c r="T996" s="11">
        <v>0.22380782328406143</v>
      </c>
      <c r="U996" s="11">
        <v>0.41545704289292057</v>
      </c>
      <c r="V996" s="11">
        <v>0.32845982742000612</v>
      </c>
      <c r="W996" s="11">
        <v>0.25028926815157654</v>
      </c>
      <c r="X996" s="11">
        <v>0.21644489441712467</v>
      </c>
      <c r="Y996" s="11">
        <v>0.28348278854498121</v>
      </c>
      <c r="Z996" s="11">
        <v>0.12387908591264102</v>
      </c>
      <c r="AA996" s="11">
        <v>8.5117153601388482E-2</v>
      </c>
      <c r="AB996" s="11">
        <v>4.078680937228811E-2</v>
      </c>
      <c r="AC996" s="11">
        <v>3.0141391251615787E-2</v>
      </c>
      <c r="AD996" s="11">
        <v>0.21479182292580948</v>
      </c>
      <c r="AE996" s="11">
        <v>0.40532092303273065</v>
      </c>
      <c r="AF996" s="11">
        <v>0.3497458627898441</v>
      </c>
      <c r="AG996" s="11">
        <v>0.30655195234943744</v>
      </c>
      <c r="AH996" s="11">
        <v>0.17538054268696227</v>
      </c>
      <c r="AI996" s="11">
        <v>0.19655857048312375</v>
      </c>
      <c r="AJ996" s="11">
        <v>0.18868299139642622</v>
      </c>
      <c r="AK996" s="11">
        <v>7.3461283917935147E-2</v>
      </c>
      <c r="AL996" s="11">
        <v>5.9364659166115157E-2</v>
      </c>
      <c r="AS996" s="1"/>
      <c r="AT996" s="1"/>
    </row>
    <row r="997" spans="17:46" x14ac:dyDescent="0.2">
      <c r="Q997" s="2">
        <v>46</v>
      </c>
      <c r="R997" s="1" t="s">
        <v>45</v>
      </c>
      <c r="S997" s="11">
        <v>5.6089197937897135E-2</v>
      </c>
      <c r="T997" s="11">
        <v>0.25376813331734804</v>
      </c>
      <c r="U997" s="11">
        <v>0.45134875914158973</v>
      </c>
      <c r="V997" s="11">
        <v>0.2387939096031651</v>
      </c>
      <c r="W997" s="11">
        <v>0.2084045827633379</v>
      </c>
      <c r="X997" s="11">
        <v>0.11700581395348837</v>
      </c>
      <c r="Y997" s="11">
        <v>0.38885088919288646</v>
      </c>
      <c r="Z997" s="11">
        <v>0.22319596443228454</v>
      </c>
      <c r="AA997" s="11">
        <v>4.3732900136798904E-2</v>
      </c>
      <c r="AB997" s="11">
        <v>1.880984952120383E-2</v>
      </c>
      <c r="AC997" s="11">
        <v>5.0055263946875012E-2</v>
      </c>
      <c r="AD997" s="11">
        <v>0.26457111149892826</v>
      </c>
      <c r="AE997" s="11">
        <v>0.44296850178768798</v>
      </c>
      <c r="AF997" s="11">
        <v>0.24240512276650872</v>
      </c>
      <c r="AG997" s="11">
        <v>0.25317360986947973</v>
      </c>
      <c r="AH997" s="11">
        <v>0.12484355444305381</v>
      </c>
      <c r="AI997" s="11">
        <v>0.418648310387985</v>
      </c>
      <c r="AJ997" s="11">
        <v>0.14276774539603077</v>
      </c>
      <c r="AK997" s="11">
        <v>3.8306812086536746E-2</v>
      </c>
      <c r="AL997" s="11">
        <v>2.2259967816914E-2</v>
      </c>
      <c r="AS997" s="1"/>
      <c r="AT997" s="1"/>
    </row>
    <row r="998" spans="17:46" x14ac:dyDescent="0.2">
      <c r="Q998" s="2">
        <v>47</v>
      </c>
      <c r="R998" s="1" t="s">
        <v>46</v>
      </c>
      <c r="S998" s="11">
        <v>3.9315768336306491E-2</v>
      </c>
      <c r="T998" s="11">
        <v>0.20649534412388273</v>
      </c>
      <c r="U998" s="11">
        <v>0.45123238285591533</v>
      </c>
      <c r="V998" s="11">
        <v>0.30295650468389546</v>
      </c>
      <c r="W998" s="11">
        <v>0.17365482836441382</v>
      </c>
      <c r="X998" s="11">
        <v>0.13065684760660412</v>
      </c>
      <c r="Y998" s="11">
        <v>0.39951300629528447</v>
      </c>
      <c r="Z998" s="11">
        <v>0.17519895474521915</v>
      </c>
      <c r="AA998" s="11">
        <v>8.4095498277705197E-2</v>
      </c>
      <c r="AB998" s="11">
        <v>3.6880864710773252E-2</v>
      </c>
      <c r="AC998" s="11">
        <v>3.7115861095642723E-2</v>
      </c>
      <c r="AD998" s="11">
        <v>0.23603956199541434</v>
      </c>
      <c r="AE998" s="11">
        <v>0.42230423598319944</v>
      </c>
      <c r="AF998" s="11">
        <v>0.3045403409257435</v>
      </c>
      <c r="AG998" s="11">
        <v>0.19905242057948125</v>
      </c>
      <c r="AH998" s="11">
        <v>0.17408734738504525</v>
      </c>
      <c r="AI998" s="11">
        <v>0.36293506651278623</v>
      </c>
      <c r="AJ998" s="11">
        <v>0.16254631598129138</v>
      </c>
      <c r="AK998" s="11">
        <v>7.9633116685901714E-2</v>
      </c>
      <c r="AL998" s="11">
        <v>2.1745732855494138E-2</v>
      </c>
      <c r="AS998" s="1"/>
      <c r="AT998" s="1"/>
    </row>
    <row r="999" spans="17:46" x14ac:dyDescent="0.2">
      <c r="Q999" s="2">
        <v>48</v>
      </c>
      <c r="R999" s="1" t="s">
        <v>47</v>
      </c>
      <c r="S999" s="11">
        <v>4.293916442707061E-2</v>
      </c>
      <c r="T999" s="11">
        <v>0.20629498769005244</v>
      </c>
      <c r="U999" s="11">
        <v>0.41991486402676237</v>
      </c>
      <c r="V999" s="11">
        <v>0.33085098385611456</v>
      </c>
      <c r="W999" s="11">
        <v>0.19061166429587481</v>
      </c>
      <c r="X999" s="11">
        <v>0.18716489769121347</v>
      </c>
      <c r="Y999" s="11">
        <v>0.37225079330342487</v>
      </c>
      <c r="Z999" s="11">
        <v>0.1654447970237444</v>
      </c>
      <c r="AA999" s="11">
        <v>7.167086114454535E-2</v>
      </c>
      <c r="AB999" s="11">
        <v>1.2856986541197067E-2</v>
      </c>
      <c r="AC999" s="11">
        <v>3.3727449733336516E-2</v>
      </c>
      <c r="AD999" s="11">
        <v>0.19909571015839181</v>
      </c>
      <c r="AE999" s="11">
        <v>0.40675677728986548</v>
      </c>
      <c r="AF999" s="11">
        <v>0.36042006281840616</v>
      </c>
      <c r="AG999" s="11">
        <v>0.29817222293731499</v>
      </c>
      <c r="AH999" s="11">
        <v>0.17286652078774617</v>
      </c>
      <c r="AI999" s="11">
        <v>0.28813232076200285</v>
      </c>
      <c r="AJ999" s="11">
        <v>0.14133093062170163</v>
      </c>
      <c r="AK999" s="11">
        <v>7.3304157549234139E-2</v>
      </c>
      <c r="AL999" s="11">
        <v>2.6193847342000257E-2</v>
      </c>
      <c r="AS999" s="1"/>
      <c r="AT999" s="1"/>
    </row>
    <row r="1000" spans="17:46" x14ac:dyDescent="0.2">
      <c r="Q1000" s="2">
        <v>49</v>
      </c>
      <c r="R1000" s="1" t="s">
        <v>48</v>
      </c>
      <c r="S1000" s="11">
        <v>4.3521495254921272E-2</v>
      </c>
      <c r="T1000" s="11">
        <v>0.26413788886636225</v>
      </c>
      <c r="U1000" s="11">
        <v>0.42456628146088571</v>
      </c>
      <c r="V1000" s="11">
        <v>0.26777433441783083</v>
      </c>
      <c r="W1000" s="11">
        <v>0.15771960958296363</v>
      </c>
      <c r="X1000" s="11">
        <v>0.1896628216503993</v>
      </c>
      <c r="Y1000" s="11">
        <v>0.31410825199645076</v>
      </c>
      <c r="Z1000" s="11">
        <v>0.19653948535936114</v>
      </c>
      <c r="AA1000" s="11">
        <v>0.11690328305235137</v>
      </c>
      <c r="AB1000" s="11">
        <v>2.5066548358473825E-2</v>
      </c>
      <c r="AC1000" s="11">
        <v>5.0974801395389346E-2</v>
      </c>
      <c r="AD1000" s="11">
        <v>0.29387523092226803</v>
      </c>
      <c r="AE1000" s="11">
        <v>0.40668906746368272</v>
      </c>
      <c r="AF1000" s="11">
        <v>0.24846090021865991</v>
      </c>
      <c r="AG1000" s="11">
        <v>0.20157374100719425</v>
      </c>
      <c r="AH1000" s="11">
        <v>0.17365107913669064</v>
      </c>
      <c r="AI1000" s="11">
        <v>0.30984712230215827</v>
      </c>
      <c r="AJ1000" s="11">
        <v>0.14231115107913669</v>
      </c>
      <c r="AK1000" s="11">
        <v>0.12140287769784172</v>
      </c>
      <c r="AL1000" s="11">
        <v>5.1214028776978414E-2</v>
      </c>
      <c r="AS1000" s="1"/>
      <c r="AT1000" s="1"/>
    </row>
    <row r="1001" spans="17:46" x14ac:dyDescent="0.2">
      <c r="Q1001" s="2">
        <v>50</v>
      </c>
      <c r="R1001" s="1" t="s">
        <v>49</v>
      </c>
      <c r="S1001" s="11">
        <v>2.8257558192431975E-2</v>
      </c>
      <c r="T1001" s="11">
        <v>0.22617786295612566</v>
      </c>
      <c r="U1001" s="11">
        <v>0.46907311804603741</v>
      </c>
      <c r="V1001" s="11">
        <v>0.27649146080540499</v>
      </c>
      <c r="W1001" s="11">
        <v>0.27679684254258413</v>
      </c>
      <c r="X1001" s="11">
        <v>0.20274200249272953</v>
      </c>
      <c r="Y1001" s="11">
        <v>0.22424179476526798</v>
      </c>
      <c r="Z1001" s="11">
        <v>0.19515995014540921</v>
      </c>
      <c r="AA1001" s="11">
        <v>0.10105941005400915</v>
      </c>
      <c r="AB1001" s="11">
        <v>0</v>
      </c>
      <c r="AC1001" s="11">
        <v>1.9574729970565554E-2</v>
      </c>
      <c r="AD1001" s="11">
        <v>0.19237525162145874</v>
      </c>
      <c r="AE1001" s="11">
        <v>0.47131927489060532</v>
      </c>
      <c r="AF1001" s="11">
        <v>0.31673074351737035</v>
      </c>
      <c r="AG1001" s="11">
        <v>0.46636099934499858</v>
      </c>
      <c r="AH1001" s="11">
        <v>0.12154954617759896</v>
      </c>
      <c r="AI1001" s="11">
        <v>0.17048750818751754</v>
      </c>
      <c r="AJ1001" s="11">
        <v>0.10919809113876673</v>
      </c>
      <c r="AK1001" s="11">
        <v>9.3478057452980254E-2</v>
      </c>
      <c r="AL1001" s="11">
        <v>3.8925797698137928E-2</v>
      </c>
      <c r="AS1001" s="1"/>
      <c r="AT1001" s="1"/>
    </row>
    <row r="1002" spans="17:46" x14ac:dyDescent="0.2">
      <c r="Q1002" s="2">
        <v>51</v>
      </c>
      <c r="R1002" s="1" t="s">
        <v>50</v>
      </c>
      <c r="S1002" s="11">
        <v>2.2631192361054434E-2</v>
      </c>
      <c r="T1002" s="11">
        <v>0.23371691286487664</v>
      </c>
      <c r="U1002" s="11">
        <v>0.4761174134225632</v>
      </c>
      <c r="V1002" s="11">
        <v>0.26753448135150576</v>
      </c>
      <c r="W1002" s="11">
        <v>0.3461954561846376</v>
      </c>
      <c r="X1002" s="11">
        <v>0.30941218896501982</v>
      </c>
      <c r="Y1002" s="11">
        <v>0.12237047722081981</v>
      </c>
      <c r="Z1002" s="11">
        <v>0.12886164202428177</v>
      </c>
      <c r="AA1002" s="11">
        <v>6.5392475057098207E-2</v>
      </c>
      <c r="AB1002" s="11">
        <v>2.7767760548142804E-2</v>
      </c>
      <c r="AC1002" s="11">
        <v>2.1484584570263601E-2</v>
      </c>
      <c r="AD1002" s="11">
        <v>0.22624199721020066</v>
      </c>
      <c r="AE1002" s="11">
        <v>0.44868378697378303</v>
      </c>
      <c r="AF1002" s="11">
        <v>0.30358963124575272</v>
      </c>
      <c r="AG1002" s="11">
        <v>0.39433981895744458</v>
      </c>
      <c r="AH1002" s="11">
        <v>0.22463843512641765</v>
      </c>
      <c r="AI1002" s="11">
        <v>0.10383935074393924</v>
      </c>
      <c r="AJ1002" s="11">
        <v>0.19009468317552805</v>
      </c>
      <c r="AK1002" s="11">
        <v>6.2428467381125792E-2</v>
      </c>
      <c r="AL1002" s="11">
        <v>2.4659244615544688E-2</v>
      </c>
      <c r="AS1002" s="1"/>
      <c r="AT1002" s="1"/>
    </row>
    <row r="1003" spans="17:46" x14ac:dyDescent="0.2">
      <c r="Q1003" s="2">
        <v>52</v>
      </c>
      <c r="R1003" s="1" t="s">
        <v>51</v>
      </c>
      <c r="S1003" s="11">
        <v>4.4221302141426409E-2</v>
      </c>
      <c r="T1003" s="11">
        <v>0.26379196570914676</v>
      </c>
      <c r="U1003" s="11">
        <v>0.41202457355423061</v>
      </c>
      <c r="V1003" s="11">
        <v>0.27996215859519624</v>
      </c>
      <c r="W1003" s="11">
        <v>0.20792340706503798</v>
      </c>
      <c r="X1003" s="11">
        <v>0.14486629250577748</v>
      </c>
      <c r="Y1003" s="11">
        <v>0.26048200726312315</v>
      </c>
      <c r="Z1003" s="11">
        <v>0.20931000330141961</v>
      </c>
      <c r="AA1003" s="11">
        <v>0.15655331792670849</v>
      </c>
      <c r="AB1003" s="11">
        <v>2.086497193793331E-2</v>
      </c>
      <c r="AC1003" s="11">
        <v>4.0424070575092938E-2</v>
      </c>
      <c r="AD1003" s="11">
        <v>0.24402765491751363</v>
      </c>
      <c r="AE1003" s="11">
        <v>0.41736529986664278</v>
      </c>
      <c r="AF1003" s="11">
        <v>0.29818297464075066</v>
      </c>
      <c r="AG1003" s="11">
        <v>0.20534179558376306</v>
      </c>
      <c r="AH1003" s="11">
        <v>0.1108025915641941</v>
      </c>
      <c r="AI1003" s="11">
        <v>0.27013090043633481</v>
      </c>
      <c r="AJ1003" s="11">
        <v>0.20851513949490944</v>
      </c>
      <c r="AK1003" s="11">
        <v>0.16131164881660717</v>
      </c>
      <c r="AL1003" s="11">
        <v>4.3897924104191459E-2</v>
      </c>
      <c r="AS1003" s="1"/>
      <c r="AT1003" s="1"/>
    </row>
    <row r="1004" spans="17:46" x14ac:dyDescent="0.2">
      <c r="Q1004" s="2">
        <v>53</v>
      </c>
      <c r="R1004" s="1" t="s">
        <v>52</v>
      </c>
      <c r="S1004" s="11">
        <v>3.8590996841333623E-2</v>
      </c>
      <c r="T1004" s="11">
        <v>0.22844488453404874</v>
      </c>
      <c r="U1004" s="11">
        <v>0.392948843421492</v>
      </c>
      <c r="V1004" s="11">
        <v>0.34001527520312563</v>
      </c>
      <c r="W1004" s="11">
        <v>0.16051715564395824</v>
      </c>
      <c r="X1004" s="11">
        <v>0.15057185479860766</v>
      </c>
      <c r="Y1004" s="11">
        <v>0.29746394828443562</v>
      </c>
      <c r="Z1004" s="11">
        <v>0.25131775236200893</v>
      </c>
      <c r="AA1004" s="11">
        <v>7.6081551466931879E-2</v>
      </c>
      <c r="AB1004" s="11">
        <v>6.4047737444057687E-2</v>
      </c>
      <c r="AC1004" s="11">
        <v>2.3433796723232984E-2</v>
      </c>
      <c r="AD1004" s="11">
        <v>0.17665123948897832</v>
      </c>
      <c r="AE1004" s="11">
        <v>0.39385268625372394</v>
      </c>
      <c r="AF1004" s="11">
        <v>0.40606227753406476</v>
      </c>
      <c r="AG1004" s="11">
        <v>0.11560622777982102</v>
      </c>
      <c r="AH1004" s="11">
        <v>0.14527399779330635</v>
      </c>
      <c r="AI1004" s="11">
        <v>0.40787054063994116</v>
      </c>
      <c r="AJ1004" s="11">
        <v>0.15508152507049161</v>
      </c>
      <c r="AK1004" s="11">
        <v>0.16206938825548609</v>
      </c>
      <c r="AL1004" s="11">
        <v>1.4098320460953781E-2</v>
      </c>
      <c r="AS1004" s="1"/>
      <c r="AT1004" s="1"/>
    </row>
    <row r="1005" spans="17:46" x14ac:dyDescent="0.2">
      <c r="Q1005" s="2">
        <v>54</v>
      </c>
      <c r="R1005" s="1" t="s">
        <v>53</v>
      </c>
      <c r="S1005" s="11">
        <v>4.5995497871432811E-2</v>
      </c>
      <c r="T1005" s="11">
        <v>0.26024147780496731</v>
      </c>
      <c r="U1005" s="11">
        <v>0.35104497228683346</v>
      </c>
      <c r="V1005" s="11">
        <v>0.34271805203676642</v>
      </c>
      <c r="W1005" s="11">
        <v>0.17339265572126833</v>
      </c>
      <c r="X1005" s="11">
        <v>0.10139115177340519</v>
      </c>
      <c r="Y1005" s="11">
        <v>0.47073568116305303</v>
      </c>
      <c r="Z1005" s="11">
        <v>0.15854117057275346</v>
      </c>
      <c r="AA1005" s="11">
        <v>7.1625516982077961E-2</v>
      </c>
      <c r="AB1005" s="11">
        <v>2.4313823787442037E-2</v>
      </c>
      <c r="AC1005" s="11">
        <v>3.9135101303362438E-2</v>
      </c>
      <c r="AD1005" s="11">
        <v>0.2386759539287906</v>
      </c>
      <c r="AE1005" s="11">
        <v>0.34763910722973751</v>
      </c>
      <c r="AF1005" s="11">
        <v>0.3745498375381095</v>
      </c>
      <c r="AG1005" s="11">
        <v>0.16367839070406698</v>
      </c>
      <c r="AH1005" s="11">
        <v>6.7970263009933155E-2</v>
      </c>
      <c r="AI1005" s="11">
        <v>0.34597363653401636</v>
      </c>
      <c r="AJ1005" s="11">
        <v>0.27787842818766789</v>
      </c>
      <c r="AK1005" s="11">
        <v>0.11482476416567751</v>
      </c>
      <c r="AL1005" s="11">
        <v>2.9674517398638096E-2</v>
      </c>
      <c r="AS1005" s="1"/>
      <c r="AT1005" s="1"/>
    </row>
    <row r="1006" spans="17:46" x14ac:dyDescent="0.2">
      <c r="Q1006" s="2">
        <v>55</v>
      </c>
      <c r="R1006" s="1" t="s">
        <v>54</v>
      </c>
      <c r="S1006" s="11">
        <v>2.1022973558734288E-2</v>
      </c>
      <c r="T1006" s="11">
        <v>0.22684805441632488</v>
      </c>
      <c r="U1006" s="11">
        <v>0.43153946183855157</v>
      </c>
      <c r="V1006" s="11">
        <v>0.32058951018638926</v>
      </c>
      <c r="W1006" s="11">
        <v>0.36447264076130054</v>
      </c>
      <c r="X1006" s="11">
        <v>0.31911181601903249</v>
      </c>
      <c r="Y1006" s="11">
        <v>0.19460745440126884</v>
      </c>
      <c r="Z1006" s="11">
        <v>5.8842188739095955E-2</v>
      </c>
      <c r="AA1006" s="11">
        <v>2.3790642347343377E-2</v>
      </c>
      <c r="AB1006" s="11">
        <v>3.9175257731958762E-2</v>
      </c>
      <c r="AC1006" s="11">
        <v>2.4091337592961139E-2</v>
      </c>
      <c r="AD1006" s="11">
        <v>0.21234631510110719</v>
      </c>
      <c r="AE1006" s="11">
        <v>0.43324208255600316</v>
      </c>
      <c r="AF1006" s="11">
        <v>0.33032026474992854</v>
      </c>
      <c r="AG1006" s="11">
        <v>0.39024676850763806</v>
      </c>
      <c r="AH1006" s="11">
        <v>0.18860164512338426</v>
      </c>
      <c r="AI1006" s="11">
        <v>0.19788484136310222</v>
      </c>
      <c r="AJ1006" s="11">
        <v>0.10810810810810811</v>
      </c>
      <c r="AK1006" s="11">
        <v>0.10058754406580493</v>
      </c>
      <c r="AL1006" s="11">
        <v>1.4571092831962397E-2</v>
      </c>
      <c r="AS1006" s="1"/>
      <c r="AT1006" s="1"/>
    </row>
    <row r="1007" spans="17:46" x14ac:dyDescent="0.2">
      <c r="Q1007" s="2">
        <v>56</v>
      </c>
      <c r="R1007" s="1" t="s">
        <v>55</v>
      </c>
      <c r="S1007" s="11">
        <v>2.0036136433990992E-2</v>
      </c>
      <c r="T1007" s="11">
        <v>0.22120614824782517</v>
      </c>
      <c r="U1007" s="11">
        <v>0.44814863951380068</v>
      </c>
      <c r="V1007" s="11">
        <v>0.31060907580438313</v>
      </c>
      <c r="W1007" s="11">
        <v>0.26328235850543907</v>
      </c>
      <c r="X1007" s="11">
        <v>0.18209049345735456</v>
      </c>
      <c r="Y1007" s="11">
        <v>0.16143780545483211</v>
      </c>
      <c r="Z1007" s="11">
        <v>0.10389405644017026</v>
      </c>
      <c r="AA1007" s="11">
        <v>0.21330600662147248</v>
      </c>
      <c r="AB1007" s="11">
        <v>7.598927952073152E-2</v>
      </c>
      <c r="AC1007" s="11">
        <v>0.22523211562566137</v>
      </c>
      <c r="AD1007" s="11">
        <v>1.3326395868583718</v>
      </c>
      <c r="AE1007" s="11">
        <v>2.5071781509660616</v>
      </c>
      <c r="AF1007" s="11">
        <v>1.934950146549905</v>
      </c>
      <c r="AG1007" s="11">
        <v>2.1451287892589606</v>
      </c>
      <c r="AH1007" s="11">
        <v>1.5855083231974552</v>
      </c>
      <c r="AI1007" s="11">
        <v>0.73184154824289405</v>
      </c>
      <c r="AJ1007" s="11">
        <v>1.088073322291359</v>
      </c>
      <c r="AK1007" s="11">
        <v>0.25719876471137043</v>
      </c>
      <c r="AL1007" s="11">
        <v>0.19224925229796097</v>
      </c>
      <c r="AS1007" s="1"/>
      <c r="AT1007" s="1"/>
    </row>
    <row r="1008" spans="17:46" x14ac:dyDescent="0.2">
      <c r="Q1008" s="2">
        <v>57</v>
      </c>
      <c r="R1008" s="1" t="s">
        <v>56</v>
      </c>
      <c r="S1008" s="11">
        <v>3.6714192699682423E-2</v>
      </c>
      <c r="T1008" s="11">
        <v>0.25537380797356612</v>
      </c>
      <c r="U1008" s="11">
        <v>0.42688830717851273</v>
      </c>
      <c r="V1008" s="11">
        <v>0.28102369214823869</v>
      </c>
      <c r="W1008" s="11">
        <v>0.20316081553866569</v>
      </c>
      <c r="X1008" s="11">
        <v>0.42043672336831944</v>
      </c>
      <c r="Y1008" s="11">
        <v>5.4288816503800215E-3</v>
      </c>
      <c r="Z1008" s="11">
        <v>9.8081795150199061E-2</v>
      </c>
      <c r="AA1008" s="11">
        <v>0.15056098443720595</v>
      </c>
      <c r="AB1008" s="11">
        <v>0.12233079985522982</v>
      </c>
      <c r="AC1008" s="11">
        <v>2.0447437288568328E-2</v>
      </c>
      <c r="AD1008" s="11">
        <v>0.21678049403204186</v>
      </c>
      <c r="AE1008" s="11">
        <v>0.36694644794791598</v>
      </c>
      <c r="AF1008" s="11">
        <v>0.39582562073147382</v>
      </c>
      <c r="AG1008" s="11">
        <v>0.34618386140159202</v>
      </c>
      <c r="AH1008" s="11">
        <v>8.2409864211019201E-2</v>
      </c>
      <c r="AI1008" s="11">
        <v>2.7938192601841737E-2</v>
      </c>
      <c r="AJ1008" s="11">
        <v>0.12221008272202279</v>
      </c>
      <c r="AK1008" s="11">
        <v>0.38364289058841894</v>
      </c>
      <c r="AL1008" s="11">
        <v>3.7615108475105352E-2</v>
      </c>
      <c r="AS1008" s="1"/>
      <c r="AT1008" s="1"/>
    </row>
    <row r="1009" spans="17:46" x14ac:dyDescent="0.2">
      <c r="Q1009" s="2">
        <v>58</v>
      </c>
      <c r="R1009" s="1" t="s">
        <v>57</v>
      </c>
      <c r="S1009" s="11">
        <v>1.8545126163337377E-2</v>
      </c>
      <c r="T1009" s="11">
        <v>0.21600603275188446</v>
      </c>
      <c r="U1009" s="11">
        <v>0.45923392740216173</v>
      </c>
      <c r="V1009" s="11">
        <v>0.30621491368261644</v>
      </c>
      <c r="W1009" s="11">
        <v>0.18289825970548862</v>
      </c>
      <c r="X1009" s="11">
        <v>0.29752342704149931</v>
      </c>
      <c r="Y1009" s="11">
        <v>0.19912985274431058</v>
      </c>
      <c r="Z1009" s="11">
        <v>0.18440428380187415</v>
      </c>
      <c r="AA1009" s="11">
        <v>3.3801874163319943E-2</v>
      </c>
      <c r="AB1009" s="11">
        <v>0.10224230254350736</v>
      </c>
      <c r="AC1009" s="11">
        <v>2.1964669366317083E-2</v>
      </c>
      <c r="AD1009" s="11">
        <v>0.19845370295516179</v>
      </c>
      <c r="AE1009" s="11">
        <v>0.46196114169245051</v>
      </c>
      <c r="AF1009" s="11">
        <v>0.31762048598607057</v>
      </c>
      <c r="AG1009" s="11">
        <v>0.28764220388132949</v>
      </c>
      <c r="AH1009" s="11">
        <v>0.3150791880437207</v>
      </c>
      <c r="AI1009" s="11">
        <v>0.16038367164844969</v>
      </c>
      <c r="AJ1009" s="11">
        <v>0.14209234887352221</v>
      </c>
      <c r="AK1009" s="11">
        <v>8.4653134062012039E-2</v>
      </c>
      <c r="AL1009" s="11">
        <v>1.0149453490965871E-2</v>
      </c>
      <c r="AS1009" s="1"/>
      <c r="AT1009" s="1"/>
    </row>
    <row r="1010" spans="17:46" x14ac:dyDescent="0.2">
      <c r="Q1010" s="2">
        <v>59</v>
      </c>
      <c r="R1010" s="1" t="s">
        <v>58</v>
      </c>
      <c r="S1010" s="11">
        <v>2.8268849964395687E-2</v>
      </c>
      <c r="T1010" s="11">
        <v>0.21426318578948908</v>
      </c>
      <c r="U1010" s="11">
        <v>0.44302496854139367</v>
      </c>
      <c r="V1010" s="11">
        <v>0.31444299570472156</v>
      </c>
      <c r="W1010" s="11">
        <v>0.18771566597653555</v>
      </c>
      <c r="X1010" s="11">
        <v>0.19174143087186565</v>
      </c>
      <c r="Y1010" s="11">
        <v>0.37738670347365999</v>
      </c>
      <c r="Z1010" s="11">
        <v>0.17310789049919484</v>
      </c>
      <c r="AA1010" s="11">
        <v>5.1529790660225443E-2</v>
      </c>
      <c r="AB1010" s="11">
        <v>1.8518518518518517E-2</v>
      </c>
      <c r="AC1010" s="11">
        <v>2.5598284437396382E-2</v>
      </c>
      <c r="AD1010" s="11">
        <v>0.2128234700497369</v>
      </c>
      <c r="AE1010" s="11">
        <v>0.43969701338331052</v>
      </c>
      <c r="AF1010" s="11">
        <v>0.32188123212955622</v>
      </c>
      <c r="AG1010" s="11">
        <v>0.30963275841839727</v>
      </c>
      <c r="AH1010" s="11">
        <v>0.12612929719582305</v>
      </c>
      <c r="AI1010" s="11">
        <v>0.35891118150885837</v>
      </c>
      <c r="AJ1010" s="11">
        <v>0.12448668309280769</v>
      </c>
      <c r="AK1010" s="11">
        <v>3.426023700574915E-2</v>
      </c>
      <c r="AL1010" s="11">
        <v>4.6579842778364425E-2</v>
      </c>
      <c r="AS1010" s="1"/>
      <c r="AT1010" s="1"/>
    </row>
    <row r="1011" spans="17:46" x14ac:dyDescent="0.2">
      <c r="Q1011" s="2">
        <v>60</v>
      </c>
      <c r="R1011" s="1" t="s">
        <v>59</v>
      </c>
      <c r="S1011" s="11">
        <v>5.0960311541967021E-2</v>
      </c>
      <c r="T1011" s="11">
        <v>0.21169276659209546</v>
      </c>
      <c r="U1011" s="11">
        <v>0.4719297373436076</v>
      </c>
      <c r="V1011" s="11">
        <v>0.26541718452232993</v>
      </c>
      <c r="W1011" s="11">
        <v>0.25461758584807492</v>
      </c>
      <c r="X1011" s="11">
        <v>0.1113423517169615</v>
      </c>
      <c r="Y1011" s="11">
        <v>0.43841050988553593</v>
      </c>
      <c r="Z1011" s="11">
        <v>0.14568158168574402</v>
      </c>
      <c r="AA1011" s="11">
        <v>1.7299687825182101E-2</v>
      </c>
      <c r="AB1011" s="11">
        <v>3.2648283038501563E-2</v>
      </c>
      <c r="AC1011" s="11">
        <v>4.689021884975305E-2</v>
      </c>
      <c r="AD1011" s="11">
        <v>0.23945616540294845</v>
      </c>
      <c r="AE1011" s="11">
        <v>0.44330507086686566</v>
      </c>
      <c r="AF1011" s="11">
        <v>0.27034854488043281</v>
      </c>
      <c r="AG1011" s="11">
        <v>0.40631127450980392</v>
      </c>
      <c r="AH1011" s="11">
        <v>0.12861519607843136</v>
      </c>
      <c r="AI1011" s="11">
        <v>0.21121323529411765</v>
      </c>
      <c r="AJ1011" s="11">
        <v>0.13376225490196078</v>
      </c>
      <c r="AK1011" s="11">
        <v>0.10533088235294118</v>
      </c>
      <c r="AL1011" s="11">
        <v>1.4767156862745098E-2</v>
      </c>
      <c r="AS1011" s="1"/>
      <c r="AT1011" s="1"/>
    </row>
    <row r="1012" spans="17:46" x14ac:dyDescent="0.2">
      <c r="Q1012" s="2">
        <v>61</v>
      </c>
      <c r="R1012" s="1" t="s">
        <v>60</v>
      </c>
      <c r="S1012" s="11">
        <v>3.0169267191092492E-2</v>
      </c>
      <c r="T1012" s="11">
        <v>0.19238877555893649</v>
      </c>
      <c r="U1012" s="11">
        <v>0.45541470802944606</v>
      </c>
      <c r="V1012" s="11">
        <v>0.32202724922052495</v>
      </c>
      <c r="W1012" s="11">
        <v>0.20352781546811397</v>
      </c>
      <c r="X1012" s="11">
        <v>0.29353233830845771</v>
      </c>
      <c r="Y1012" s="11">
        <v>0.25836725463591137</v>
      </c>
      <c r="Z1012" s="11">
        <v>0.19663048394391677</v>
      </c>
      <c r="AA1012" s="11">
        <v>2.8380823156942559E-2</v>
      </c>
      <c r="AB1012" s="11">
        <v>1.9561284486657622E-2</v>
      </c>
      <c r="AC1012" s="11">
        <v>5.7370610066770925E-2</v>
      </c>
      <c r="AD1012" s="11">
        <v>0.36925524880618144</v>
      </c>
      <c r="AE1012" s="11">
        <v>0.86769262666845581</v>
      </c>
      <c r="AF1012" s="11">
        <v>0.70568151445859184</v>
      </c>
      <c r="AG1012" s="11">
        <v>0.52558545653923083</v>
      </c>
      <c r="AH1012" s="11">
        <v>0.87464146190568037</v>
      </c>
      <c r="AI1012" s="11">
        <v>0.22503658152988998</v>
      </c>
      <c r="AJ1012" s="11">
        <v>0.15086763829295463</v>
      </c>
      <c r="AK1012" s="11">
        <v>0.21822957125751835</v>
      </c>
      <c r="AL1012" s="11">
        <v>5.6392904747257257E-3</v>
      </c>
      <c r="AS1012" s="1"/>
      <c r="AT1012" s="1"/>
    </row>
    <row r="1013" spans="17:46" x14ac:dyDescent="0.2">
      <c r="Q1013" s="2">
        <v>62</v>
      </c>
      <c r="R1013" s="1" t="s">
        <v>61</v>
      </c>
      <c r="S1013" s="11">
        <v>1.6226142117856546E-2</v>
      </c>
      <c r="T1013" s="11">
        <v>0.24859310370411589</v>
      </c>
      <c r="U1013" s="11">
        <v>0.44350342218017919</v>
      </c>
      <c r="V1013" s="11">
        <v>0.2916773319978484</v>
      </c>
      <c r="W1013" s="11">
        <v>0.29012345679012347</v>
      </c>
      <c r="X1013" s="11">
        <v>0.39391860996799266</v>
      </c>
      <c r="Y1013" s="11">
        <v>7.0873342478280754E-2</v>
      </c>
      <c r="Z1013" s="11">
        <v>0.19387288523090992</v>
      </c>
      <c r="AA1013" s="11">
        <v>3.9094650205761319E-2</v>
      </c>
      <c r="AB1013" s="11">
        <v>1.211705532693187E-2</v>
      </c>
      <c r="AC1013" s="11">
        <v>1.7670133407247615E-2</v>
      </c>
      <c r="AD1013" s="11">
        <v>0.2163830607744128</v>
      </c>
      <c r="AE1013" s="11">
        <v>0.42549018426348834</v>
      </c>
      <c r="AF1013" s="11">
        <v>0.34045662155485124</v>
      </c>
      <c r="AG1013" s="11">
        <v>0.34782608695652173</v>
      </c>
      <c r="AH1013" s="11">
        <v>0.19130434782608696</v>
      </c>
      <c r="AI1013" s="11">
        <v>7.0076726342711004E-2</v>
      </c>
      <c r="AJ1013" s="11">
        <v>0.14339300937766411</v>
      </c>
      <c r="AK1013" s="11">
        <v>0.19079283887468032</v>
      </c>
      <c r="AL1013" s="11">
        <v>5.6606990622335894E-2</v>
      </c>
      <c r="AS1013" s="1"/>
      <c r="AT1013" s="1"/>
    </row>
    <row r="1014" spans="17:46" x14ac:dyDescent="0.2">
      <c r="Q1014" s="2">
        <v>63</v>
      </c>
      <c r="R1014" s="1" t="s">
        <v>62</v>
      </c>
      <c r="S1014" s="11">
        <v>3.3127107784948942E-2</v>
      </c>
      <c r="T1014" s="11">
        <v>0.22591130991219036</v>
      </c>
      <c r="U1014" s="11">
        <v>0.41095615807306202</v>
      </c>
      <c r="V1014" s="11">
        <v>0.33000542422979867</v>
      </c>
      <c r="W1014" s="11">
        <v>0.28690080683436164</v>
      </c>
      <c r="X1014" s="11">
        <v>0.22508305647840532</v>
      </c>
      <c r="Y1014" s="11">
        <v>0.21131941148552444</v>
      </c>
      <c r="Z1014" s="11">
        <v>0.11900806834361652</v>
      </c>
      <c r="AA1014" s="11">
        <v>7.4394874228761274E-2</v>
      </c>
      <c r="AB1014" s="11">
        <v>8.3293782629330806E-2</v>
      </c>
      <c r="AC1014" s="11">
        <v>2.3379930932551651E-2</v>
      </c>
      <c r="AD1014" s="11">
        <v>0.232525900293131</v>
      </c>
      <c r="AE1014" s="11">
        <v>0.40211153087752344</v>
      </c>
      <c r="AF1014" s="11">
        <v>0.3419826378967939</v>
      </c>
      <c r="AG1014" s="11">
        <v>0.3461074230537115</v>
      </c>
      <c r="AH1014" s="11">
        <v>0.21001810500905249</v>
      </c>
      <c r="AI1014" s="11">
        <v>0.20126735063367532</v>
      </c>
      <c r="AJ1014" s="11">
        <v>5.6879903439951723E-2</v>
      </c>
      <c r="AK1014" s="11">
        <v>0.10184067592033796</v>
      </c>
      <c r="AL1014" s="11">
        <v>8.388654194327097E-2</v>
      </c>
      <c r="AS1014" s="1"/>
      <c r="AT1014" s="1"/>
    </row>
    <row r="1015" spans="17:46" x14ac:dyDescent="0.2">
      <c r="Q1015" s="2">
        <v>64</v>
      </c>
      <c r="R1015" s="1" t="s">
        <v>63</v>
      </c>
      <c r="S1015" s="11">
        <v>2.445840939564789E-2</v>
      </c>
      <c r="T1015" s="11">
        <v>0.26359428765286508</v>
      </c>
      <c r="U1015" s="11">
        <v>0.47043262629036686</v>
      </c>
      <c r="V1015" s="11">
        <v>0.24151467666112017</v>
      </c>
      <c r="W1015" s="11">
        <v>0.28500660501981506</v>
      </c>
      <c r="X1015" s="11">
        <v>0.19451783355350066</v>
      </c>
      <c r="Y1015" s="11">
        <v>6.5224570673712026E-2</v>
      </c>
      <c r="Z1015" s="11">
        <v>0.31175693527080584</v>
      </c>
      <c r="AA1015" s="11">
        <v>0.14349405548216645</v>
      </c>
      <c r="AB1015" s="11">
        <v>0</v>
      </c>
      <c r="AC1015" s="11">
        <v>1.8374089323048601E-2</v>
      </c>
      <c r="AD1015" s="11">
        <v>0.23120312823330455</v>
      </c>
      <c r="AE1015" s="11">
        <v>0.46630584474429687</v>
      </c>
      <c r="AF1015" s="11">
        <v>0.28411693769934993</v>
      </c>
      <c r="AG1015" s="11">
        <v>0.44601941747572815</v>
      </c>
      <c r="AH1015" s="11">
        <v>0.13728155339805825</v>
      </c>
      <c r="AI1015" s="11">
        <v>6.5436893203883489E-2</v>
      </c>
      <c r="AJ1015" s="11">
        <v>0.14757281553398058</v>
      </c>
      <c r="AK1015" s="11">
        <v>0.20368932038834953</v>
      </c>
      <c r="AL1015" s="11">
        <v>0</v>
      </c>
      <c r="AS1015" s="1"/>
      <c r="AT1015" s="1"/>
    </row>
    <row r="1016" spans="17:46" x14ac:dyDescent="0.2">
      <c r="Q1016" s="2">
        <v>65</v>
      </c>
      <c r="R1016" s="1" t="s">
        <v>64</v>
      </c>
      <c r="S1016" s="11">
        <v>2.7973752828696491E-2</v>
      </c>
      <c r="T1016" s="11">
        <v>0.24468518272009021</v>
      </c>
      <c r="U1016" s="11">
        <v>0.43832854379879255</v>
      </c>
      <c r="V1016" s="11">
        <v>0.28901252065242072</v>
      </c>
      <c r="W1016" s="11">
        <v>0.30342897130860741</v>
      </c>
      <c r="X1016" s="11">
        <v>0.20377886634009798</v>
      </c>
      <c r="Y1016" s="11">
        <v>0.19594121763470959</v>
      </c>
      <c r="Z1016" s="11">
        <v>0.23722883135059483</v>
      </c>
      <c r="AA1016" s="11">
        <v>4.1847445766270121E-2</v>
      </c>
      <c r="AB1016" s="11">
        <v>1.7774667599720084E-2</v>
      </c>
      <c r="AC1016" s="11">
        <v>3.227585219134918E-2</v>
      </c>
      <c r="AD1016" s="11">
        <v>0.23970209109137783</v>
      </c>
      <c r="AE1016" s="11">
        <v>0.41383557719851044</v>
      </c>
      <c r="AF1016" s="11">
        <v>0.31418647951876255</v>
      </c>
      <c r="AG1016" s="11">
        <v>0.26725094297759039</v>
      </c>
      <c r="AH1016" s="11">
        <v>4.5817617040159749E-2</v>
      </c>
      <c r="AI1016" s="11">
        <v>0.24983359218992679</v>
      </c>
      <c r="AJ1016" s="11">
        <v>0.21555358331484359</v>
      </c>
      <c r="AK1016" s="11">
        <v>0.20246283558908365</v>
      </c>
      <c r="AL1016" s="11">
        <v>1.908142888839583E-2</v>
      </c>
      <c r="AS1016" s="1"/>
      <c r="AT1016" s="1"/>
    </row>
    <row r="1017" spans="17:46" x14ac:dyDescent="0.2">
      <c r="Q1017" s="2">
        <v>66</v>
      </c>
      <c r="R1017" s="1" t="s">
        <v>65</v>
      </c>
      <c r="S1017" s="11">
        <v>3.129713555792752E-2</v>
      </c>
      <c r="T1017" s="11">
        <v>0.16886734676022327</v>
      </c>
      <c r="U1017" s="11">
        <v>0.42742305202190767</v>
      </c>
      <c r="V1017" s="11">
        <v>0.37241246565994157</v>
      </c>
      <c r="W1017" s="11">
        <v>0.29654478362965447</v>
      </c>
      <c r="X1017" s="11">
        <v>0.10320921391032092</v>
      </c>
      <c r="Y1017" s="11">
        <v>0.22609862462260985</v>
      </c>
      <c r="Z1017" s="11">
        <v>0.2333668791233367</v>
      </c>
      <c r="AA1017" s="11">
        <v>8.8672704908867264E-2</v>
      </c>
      <c r="AB1017" s="11">
        <v>5.2107793805210779E-2</v>
      </c>
      <c r="AC1017" s="11">
        <v>1.3938395732441801E-2</v>
      </c>
      <c r="AD1017" s="11">
        <v>0.15273544089087734</v>
      </c>
      <c r="AE1017" s="11">
        <v>0.4338141301408589</v>
      </c>
      <c r="AF1017" s="11">
        <v>0.39951203323582191</v>
      </c>
      <c r="AG1017" s="11">
        <v>0.53791887125220461</v>
      </c>
      <c r="AH1017" s="11">
        <v>0.18121693121693122</v>
      </c>
      <c r="AI1017" s="11">
        <v>0.16820987654320987</v>
      </c>
      <c r="AJ1017" s="11">
        <v>3.4611992945326277E-2</v>
      </c>
      <c r="AK1017" s="11">
        <v>4.431216931216931E-2</v>
      </c>
      <c r="AL1017" s="11">
        <v>3.3730158730158728E-2</v>
      </c>
      <c r="AS1017" s="1"/>
      <c r="AT1017" s="1"/>
    </row>
    <row r="1018" spans="17:46" x14ac:dyDescent="0.2">
      <c r="Q1018" s="2">
        <v>67</v>
      </c>
      <c r="R1018" s="1" t="s">
        <v>66</v>
      </c>
      <c r="S1018" s="11">
        <v>5.2120320117744458E-2</v>
      </c>
      <c r="T1018" s="11">
        <v>0.23722932572900376</v>
      </c>
      <c r="U1018" s="11">
        <v>0.47046269892374204</v>
      </c>
      <c r="V1018" s="11">
        <v>0.24018765522950972</v>
      </c>
      <c r="W1018" s="11">
        <v>0.29015178256265445</v>
      </c>
      <c r="X1018" s="11">
        <v>0.10928344511118955</v>
      </c>
      <c r="Y1018" s="11">
        <v>0.35488881044828802</v>
      </c>
      <c r="Z1018" s="11">
        <v>0.16533709848217437</v>
      </c>
      <c r="AA1018" s="11">
        <v>5.7536180727144372E-2</v>
      </c>
      <c r="AB1018" s="11">
        <v>2.2802682668549241E-2</v>
      </c>
      <c r="AC1018" s="11">
        <v>0.1590894042885666</v>
      </c>
      <c r="AD1018" s="11">
        <v>0.89778196658451215</v>
      </c>
      <c r="AE1018" s="11">
        <v>1.7838603287368011</v>
      </c>
      <c r="AF1018" s="11">
        <v>1.1592683003901203</v>
      </c>
      <c r="AG1018" s="11">
        <v>1.2742266344868312</v>
      </c>
      <c r="AH1018" s="11">
        <v>0.37410718667767962</v>
      </c>
      <c r="AI1018" s="11">
        <v>0.8302999935251818</v>
      </c>
      <c r="AJ1018" s="11">
        <v>0.64714210662059257</v>
      </c>
      <c r="AK1018" s="11">
        <v>0.69858360279175713</v>
      </c>
      <c r="AL1018" s="11">
        <v>0.17564047589795762</v>
      </c>
      <c r="AS1018" s="1"/>
      <c r="AT1018" s="1"/>
    </row>
    <row r="1019" spans="17:46" x14ac:dyDescent="0.2">
      <c r="Q1019" s="2">
        <v>68</v>
      </c>
      <c r="R1019" s="1" t="s">
        <v>67</v>
      </c>
      <c r="S1019" s="11">
        <v>2.9120860899699879E-2</v>
      </c>
      <c r="T1019" s="11">
        <v>0.24769520303768924</v>
      </c>
      <c r="U1019" s="11">
        <v>0.45520569069293143</v>
      </c>
      <c r="V1019" s="11">
        <v>0.26797824536967946</v>
      </c>
      <c r="W1019" s="11">
        <v>0.2391459074733096</v>
      </c>
      <c r="X1019" s="11">
        <v>0.24797153024911031</v>
      </c>
      <c r="Y1019" s="11">
        <v>0.19644128113879003</v>
      </c>
      <c r="Z1019" s="11">
        <v>0.14676156583629893</v>
      </c>
      <c r="AA1019" s="11">
        <v>0.15302491103202848</v>
      </c>
      <c r="AB1019" s="11">
        <v>1.6654804270462634E-2</v>
      </c>
      <c r="AC1019" s="11">
        <v>2.8108138254116531E-2</v>
      </c>
      <c r="AD1019" s="11">
        <v>0.21326143635932684</v>
      </c>
      <c r="AE1019" s="11">
        <v>0.43318391589866567</v>
      </c>
      <c r="AF1019" s="11">
        <v>0.32544650948789089</v>
      </c>
      <c r="AG1019" s="11">
        <v>0.32254464285714285</v>
      </c>
      <c r="AH1019" s="11">
        <v>0.3576388888888889</v>
      </c>
      <c r="AI1019" s="11">
        <v>0.18936011904761904</v>
      </c>
      <c r="AJ1019" s="11">
        <v>1.9965277777777776E-2</v>
      </c>
      <c r="AK1019" s="11">
        <v>9.1517857142857137E-2</v>
      </c>
      <c r="AL1019" s="11">
        <v>1.8973214285714284E-2</v>
      </c>
      <c r="AS1019" s="1"/>
      <c r="AT1019" s="1"/>
    </row>
    <row r="1020" spans="17:46" x14ac:dyDescent="0.2">
      <c r="Q1020" s="2">
        <v>69</v>
      </c>
      <c r="R1020" s="1" t="s">
        <v>68</v>
      </c>
      <c r="S1020" s="11">
        <v>1.2443723713050175E-2</v>
      </c>
      <c r="T1020" s="11">
        <v>0.1459999407618032</v>
      </c>
      <c r="U1020" s="11">
        <v>0.48002932290741068</v>
      </c>
      <c r="V1020" s="11">
        <v>0.3615270126177359</v>
      </c>
      <c r="W1020" s="11">
        <v>0.49806605177030644</v>
      </c>
      <c r="X1020" s="11">
        <v>0.13805415055043141</v>
      </c>
      <c r="Y1020" s="11">
        <v>0.16007140731925024</v>
      </c>
      <c r="Z1020" s="11">
        <v>3.1835763165724486E-2</v>
      </c>
      <c r="AA1020" s="11">
        <v>5.2365367450163638E-2</v>
      </c>
      <c r="AB1020" s="11">
        <v>0.11960725974412377</v>
      </c>
      <c r="AC1020" s="11">
        <v>1.0913003890406423E-2</v>
      </c>
      <c r="AD1020" s="11">
        <v>0.15161989901498221</v>
      </c>
      <c r="AE1020" s="11">
        <v>0.4546080622465028</v>
      </c>
      <c r="AF1020" s="11">
        <v>0.38285903484810863</v>
      </c>
      <c r="AG1020" s="11">
        <v>0.64472087378640774</v>
      </c>
      <c r="AH1020" s="11">
        <v>0.16231796116504854</v>
      </c>
      <c r="AI1020" s="11">
        <v>4.7936893203883495E-2</v>
      </c>
      <c r="AJ1020" s="11">
        <v>1.5169902912621359E-2</v>
      </c>
      <c r="AK1020" s="11">
        <v>1.8810679611650484E-2</v>
      </c>
      <c r="AL1020" s="11">
        <v>0.11104368932038836</v>
      </c>
      <c r="AS1020" s="1"/>
      <c r="AT1020" s="1"/>
    </row>
    <row r="1021" spans="17:46" x14ac:dyDescent="0.2">
      <c r="Q1021" s="2">
        <v>70</v>
      </c>
      <c r="R1021" s="1" t="s">
        <v>69</v>
      </c>
      <c r="S1021" s="11">
        <v>2.0829044633667072E-2</v>
      </c>
      <c r="T1021" s="11">
        <v>0.19954337045007953</v>
      </c>
      <c r="U1021" s="11">
        <v>0.46742023018620754</v>
      </c>
      <c r="V1021" s="11">
        <v>0.31220735473004585</v>
      </c>
      <c r="W1021" s="11">
        <v>0.18095238095238095</v>
      </c>
      <c r="X1021" s="11">
        <v>0.16406109613656783</v>
      </c>
      <c r="Y1021" s="11">
        <v>0.42353998203054805</v>
      </c>
      <c r="Z1021" s="11">
        <v>0.16442048517520216</v>
      </c>
      <c r="AA1021" s="11">
        <v>3.9173405211141057E-2</v>
      </c>
      <c r="AB1021" s="11">
        <v>2.7852650494159928E-2</v>
      </c>
      <c r="AC1021" s="11">
        <v>2.0757945343640342E-2</v>
      </c>
      <c r="AD1021" s="11">
        <v>0.19344974366740886</v>
      </c>
      <c r="AE1021" s="11">
        <v>0.47589249175901194</v>
      </c>
      <c r="AF1021" s="11">
        <v>0.30989981922993887</v>
      </c>
      <c r="AG1021" s="11">
        <v>0.27646693573424402</v>
      </c>
      <c r="AH1021" s="11">
        <v>0.20521577149953429</v>
      </c>
      <c r="AI1021" s="11">
        <v>0.27801924868053401</v>
      </c>
      <c r="AJ1021" s="11">
        <v>0.10819621235641105</v>
      </c>
      <c r="AK1021" s="11">
        <v>7.7770878609127597E-2</v>
      </c>
      <c r="AL1021" s="11">
        <v>5.4330953120149024E-2</v>
      </c>
      <c r="AS1021" s="1"/>
      <c r="AT1021" s="1"/>
    </row>
    <row r="1022" spans="17:46" x14ac:dyDescent="0.2">
      <c r="Q1022" s="2">
        <v>71</v>
      </c>
      <c r="R1022" s="1" t="s">
        <v>70</v>
      </c>
      <c r="S1022" s="11">
        <v>2.1968475087159999E-2</v>
      </c>
      <c r="T1022" s="11">
        <v>0.20469285306882523</v>
      </c>
      <c r="U1022" s="11">
        <v>0.46026523836324285</v>
      </c>
      <c r="V1022" s="11">
        <v>0.31307343348077193</v>
      </c>
      <c r="W1022" s="11">
        <v>0.29642365887207706</v>
      </c>
      <c r="X1022" s="11">
        <v>0.10024071526822559</v>
      </c>
      <c r="Y1022" s="11">
        <v>0.3091471801925722</v>
      </c>
      <c r="Z1022" s="11">
        <v>0.23263411279229712</v>
      </c>
      <c r="AA1022" s="11">
        <v>6.155433287482806E-2</v>
      </c>
      <c r="AB1022" s="11">
        <v>0</v>
      </c>
      <c r="AC1022" s="11">
        <v>0.14145425195547345</v>
      </c>
      <c r="AD1022" s="11">
        <v>0.91217849557156705</v>
      </c>
      <c r="AE1022" s="11">
        <v>1.7584041875732501</v>
      </c>
      <c r="AF1022" s="11">
        <v>1.187963064899709</v>
      </c>
      <c r="AG1022" s="11">
        <v>1.225181971884552</v>
      </c>
      <c r="AH1022" s="11">
        <v>1.0065405513120576</v>
      </c>
      <c r="AI1022" s="11">
        <v>0.59746653334795152</v>
      </c>
      <c r="AJ1022" s="11">
        <v>0.84698572945353101</v>
      </c>
      <c r="AK1022" s="11">
        <v>0.2589126415523697</v>
      </c>
      <c r="AL1022" s="11">
        <v>6.4912572449537881E-2</v>
      </c>
      <c r="AS1022" s="1"/>
      <c r="AT1022" s="1"/>
    </row>
    <row r="1023" spans="17:46" x14ac:dyDescent="0.2">
      <c r="Q1023" s="2">
        <v>72</v>
      </c>
      <c r="R1023" s="1" t="s">
        <v>71</v>
      </c>
      <c r="S1023" s="11">
        <v>3.8009390692417926E-2</v>
      </c>
      <c r="T1023" s="11">
        <v>0.21673935585597831</v>
      </c>
      <c r="U1023" s="11">
        <v>0.43128444321893361</v>
      </c>
      <c r="V1023" s="11">
        <v>0.31396681023267015</v>
      </c>
      <c r="W1023" s="11">
        <v>0.14846224583631348</v>
      </c>
      <c r="X1023" s="11">
        <v>0.19035455195667722</v>
      </c>
      <c r="Y1023" s="11">
        <v>0.33616021252682127</v>
      </c>
      <c r="Z1023" s="11">
        <v>0.19863083682435884</v>
      </c>
      <c r="AA1023" s="11">
        <v>0.11740063349340962</v>
      </c>
      <c r="AB1023" s="11">
        <v>8.9915193624195353E-3</v>
      </c>
      <c r="AC1023" s="11">
        <v>4.7073805396373222E-2</v>
      </c>
      <c r="AD1023" s="11">
        <v>0.22183208747851499</v>
      </c>
      <c r="AE1023" s="11">
        <v>0.39481268011527376</v>
      </c>
      <c r="AF1023" s="11">
        <v>0.33628142700983804</v>
      </c>
      <c r="AG1023" s="11">
        <v>0.24237685691946834</v>
      </c>
      <c r="AH1023" s="11">
        <v>0.10156372165754496</v>
      </c>
      <c r="AI1023" s="11">
        <v>0.34159499609069588</v>
      </c>
      <c r="AJ1023" s="11">
        <v>0.24081313526192338</v>
      </c>
      <c r="AK1023" s="11">
        <v>6.7630961688819394E-2</v>
      </c>
      <c r="AL1023" s="11">
        <v>6.0203283815480841E-3</v>
      </c>
      <c r="AS1023" s="1"/>
      <c r="AT1023" s="1"/>
    </row>
    <row r="1024" spans="17:46" x14ac:dyDescent="0.2">
      <c r="Q1024" s="2">
        <v>73</v>
      </c>
      <c r="R1024" s="1" t="s">
        <v>72</v>
      </c>
      <c r="S1024" s="11">
        <v>2.0459084016832208E-2</v>
      </c>
      <c r="T1024" s="11">
        <v>0.21761264075998374</v>
      </c>
      <c r="U1024" s="11">
        <v>0.43142798463602322</v>
      </c>
      <c r="V1024" s="11">
        <v>0.33050029058716085</v>
      </c>
      <c r="W1024" s="11">
        <v>0.27701836821870995</v>
      </c>
      <c r="X1024" s="11">
        <v>0.39470311832550192</v>
      </c>
      <c r="Y1024" s="11">
        <v>0.17876975651431012</v>
      </c>
      <c r="Z1024" s="11">
        <v>8.9278086287911146E-2</v>
      </c>
      <c r="AA1024" s="11">
        <v>4.9551473729175566E-2</v>
      </c>
      <c r="AB1024" s="11">
        <v>1.0679196924391286E-2</v>
      </c>
      <c r="AC1024" s="11">
        <v>1.6735227806640683E-2</v>
      </c>
      <c r="AD1024" s="11">
        <v>0.17397403352453836</v>
      </c>
      <c r="AE1024" s="11">
        <v>0.45934161024597508</v>
      </c>
      <c r="AF1024" s="11">
        <v>0.34994912842284592</v>
      </c>
      <c r="AG1024" s="11">
        <v>0.32579276913754796</v>
      </c>
      <c r="AH1024" s="11">
        <v>0.27024843465966469</v>
      </c>
      <c r="AI1024" s="11">
        <v>6.2209654615229246E-2</v>
      </c>
      <c r="AJ1024" s="11">
        <v>0.15108058977984246</v>
      </c>
      <c r="AK1024" s="11">
        <v>4.7667137951928902E-2</v>
      </c>
      <c r="AL1024" s="11">
        <v>0.14300141385578671</v>
      </c>
      <c r="AS1024" s="1"/>
      <c r="AT1024" s="1"/>
    </row>
    <row r="1025" spans="17:46" x14ac:dyDescent="0.2">
      <c r="Q1025" s="2">
        <v>74</v>
      </c>
      <c r="R1025" s="1" t="s">
        <v>73</v>
      </c>
      <c r="S1025" s="11">
        <v>1.9121495662149567E-2</v>
      </c>
      <c r="T1025" s="11">
        <v>0.2161441528644153</v>
      </c>
      <c r="U1025" s="11">
        <v>0.45328744532874454</v>
      </c>
      <c r="V1025" s="11">
        <v>0.31144690614469062</v>
      </c>
      <c r="W1025" s="11">
        <v>0.43941879540660889</v>
      </c>
      <c r="X1025" s="11">
        <v>0.30958518865713613</v>
      </c>
      <c r="Y1025" s="11">
        <v>0.14108272791188189</v>
      </c>
      <c r="Z1025" s="11">
        <v>9.8898523552847437E-2</v>
      </c>
      <c r="AA1025" s="11">
        <v>1.1014764471525662E-2</v>
      </c>
      <c r="AB1025" s="11">
        <v>0</v>
      </c>
      <c r="AC1025" s="11">
        <v>1.4546995268695713E-2</v>
      </c>
      <c r="AD1025" s="11">
        <v>0.19248993715133111</v>
      </c>
      <c r="AE1025" s="11">
        <v>0.44781088906150696</v>
      </c>
      <c r="AF1025" s="11">
        <v>0.34515217851846619</v>
      </c>
      <c r="AG1025" s="11">
        <v>0.27378640776699031</v>
      </c>
      <c r="AH1025" s="11">
        <v>0.22475728155339805</v>
      </c>
      <c r="AI1025" s="11">
        <v>0.14490291262135924</v>
      </c>
      <c r="AJ1025" s="11">
        <v>0.17766990291262136</v>
      </c>
      <c r="AK1025" s="11">
        <v>0.11237864077669903</v>
      </c>
      <c r="AL1025" s="11">
        <v>6.650485436893204E-2</v>
      </c>
      <c r="AS1025" s="1"/>
      <c r="AT1025" s="1"/>
    </row>
    <row r="1026" spans="17:46" x14ac:dyDescent="0.2">
      <c r="Q1026" s="2">
        <v>75</v>
      </c>
      <c r="R1026" s="1" t="s">
        <v>74</v>
      </c>
      <c r="S1026" s="11">
        <v>2.7533261737160759E-2</v>
      </c>
      <c r="T1026" s="11">
        <v>0.23400693138491696</v>
      </c>
      <c r="U1026" s="11">
        <v>0.45159989307471171</v>
      </c>
      <c r="V1026" s="11">
        <v>0.28685991380321058</v>
      </c>
      <c r="W1026" s="11">
        <v>7.2049054675523763E-2</v>
      </c>
      <c r="X1026" s="11">
        <v>0.39141543178334187</v>
      </c>
      <c r="Y1026" s="11">
        <v>0.17833418497700562</v>
      </c>
      <c r="Z1026" s="11">
        <v>0.20711974110032363</v>
      </c>
      <c r="AA1026" s="11">
        <v>0.13949923352069493</v>
      </c>
      <c r="AB1026" s="11">
        <v>1.1582353943110203E-2</v>
      </c>
      <c r="AC1026" s="11">
        <v>2.7988175621333926E-2</v>
      </c>
      <c r="AD1026" s="11">
        <v>0.25316966982531519</v>
      </c>
      <c r="AE1026" s="11">
        <v>0.39555906648889588</v>
      </c>
      <c r="AF1026" s="11">
        <v>0.32328308806445499</v>
      </c>
      <c r="AG1026" s="11">
        <v>0.32528735632183908</v>
      </c>
      <c r="AH1026" s="11">
        <v>0.33971902937420179</v>
      </c>
      <c r="AI1026" s="11">
        <v>0.14878671775223498</v>
      </c>
      <c r="AJ1026" s="11">
        <v>0.13307790549169859</v>
      </c>
      <c r="AK1026" s="11">
        <v>4.0229885057471264E-2</v>
      </c>
      <c r="AL1026" s="11">
        <v>1.2899106002554278E-2</v>
      </c>
      <c r="AS1026" s="1"/>
      <c r="AT1026" s="1"/>
    </row>
    <row r="1027" spans="17:46" x14ac:dyDescent="0.2">
      <c r="Q1027" s="2">
        <v>76</v>
      </c>
      <c r="R1027" s="1" t="s">
        <v>75</v>
      </c>
      <c r="S1027" s="11">
        <v>4.7896838961552994E-2</v>
      </c>
      <c r="T1027" s="11">
        <v>0.22490239821528166</v>
      </c>
      <c r="U1027" s="11">
        <v>0.42813899933432886</v>
      </c>
      <c r="V1027" s="11">
        <v>0.29906176348883651</v>
      </c>
      <c r="W1027" s="11">
        <v>0.26434406986571507</v>
      </c>
      <c r="X1027" s="11">
        <v>0.22218048643065078</v>
      </c>
      <c r="Y1027" s="11">
        <v>0.22865996807211944</v>
      </c>
      <c r="Z1027" s="11">
        <v>0.16377124612639685</v>
      </c>
      <c r="AA1027" s="11">
        <v>8.1416095408019529E-2</v>
      </c>
      <c r="AB1027" s="11">
        <v>3.9628134097098318E-2</v>
      </c>
      <c r="AC1027" s="11">
        <v>1.2952744963949025E-2</v>
      </c>
      <c r="AD1027" s="11">
        <v>0.23368962749928959</v>
      </c>
      <c r="AE1027" s="11">
        <v>0.46953388229489668</v>
      </c>
      <c r="AF1027" s="11">
        <v>0.28382374524186471</v>
      </c>
      <c r="AG1027" s="11">
        <v>0.21865959498553519</v>
      </c>
      <c r="AH1027" s="11">
        <v>0.30593056894889104</v>
      </c>
      <c r="AI1027" s="11">
        <v>0.24614271938283511</v>
      </c>
      <c r="AJ1027" s="11">
        <v>0.10993249758919961</v>
      </c>
      <c r="AK1027" s="11">
        <v>0.10945033751205401</v>
      </c>
      <c r="AL1027" s="11">
        <v>9.8842815814850528E-3</v>
      </c>
      <c r="AS1027" s="1"/>
      <c r="AT1027" s="1"/>
    </row>
    <row r="1028" spans="17:46" x14ac:dyDescent="0.2">
      <c r="Q1028" s="2">
        <v>77</v>
      </c>
      <c r="R1028" s="1" t="s">
        <v>76</v>
      </c>
      <c r="S1028" s="11">
        <v>1.1482435878606619E-2</v>
      </c>
      <c r="T1028" s="11">
        <v>0.12719245541654983</v>
      </c>
      <c r="U1028" s="11">
        <v>0.41659879567939972</v>
      </c>
      <c r="V1028" s="11">
        <v>0.44472631302544385</v>
      </c>
      <c r="W1028" s="11">
        <v>0.39263565891472868</v>
      </c>
      <c r="X1028" s="11">
        <v>0.21124031007751937</v>
      </c>
      <c r="Y1028" s="11">
        <v>0.21395348837209302</v>
      </c>
      <c r="Z1028" s="11">
        <v>0.18217054263565891</v>
      </c>
      <c r="AA1028" s="11">
        <v>0</v>
      </c>
      <c r="AB1028" s="11">
        <v>0</v>
      </c>
      <c r="AC1028" s="11">
        <v>2.8931048707184926E-2</v>
      </c>
      <c r="AD1028" s="11">
        <v>0.11650761407242814</v>
      </c>
      <c r="AE1028" s="11">
        <v>0.38143851025551251</v>
      </c>
      <c r="AF1028" s="11">
        <v>0.4731228269648744</v>
      </c>
      <c r="AG1028" s="11">
        <v>0.56182602444284691</v>
      </c>
      <c r="AH1028" s="11">
        <v>0.17972681524083392</v>
      </c>
      <c r="AI1028" s="11">
        <v>0.11646297627606039</v>
      </c>
      <c r="AJ1028" s="11">
        <v>8.3273424394919721E-2</v>
      </c>
      <c r="AK1028" s="11">
        <v>4.8286604361370715E-2</v>
      </c>
      <c r="AL1028" s="11">
        <v>1.0424155283968369E-2</v>
      </c>
      <c r="AS1028" s="1"/>
      <c r="AT1028" s="1"/>
    </row>
    <row r="1029" spans="17:46" x14ac:dyDescent="0.2">
      <c r="Q1029" s="2">
        <v>78</v>
      </c>
      <c r="R1029" s="1" t="s">
        <v>77</v>
      </c>
      <c r="S1029" s="11">
        <v>1.8358606320175948E-2</v>
      </c>
      <c r="T1029" s="11">
        <v>0.24744762125245978</v>
      </c>
      <c r="U1029" s="11">
        <v>0.50986804028244015</v>
      </c>
      <c r="V1029" s="11">
        <v>0.22432573214492418</v>
      </c>
      <c r="W1029" s="11">
        <v>0.25977301387137453</v>
      </c>
      <c r="X1029" s="11">
        <v>0.38461538461538464</v>
      </c>
      <c r="Y1029" s="11">
        <v>0.23266078184110972</v>
      </c>
      <c r="Z1029" s="11">
        <v>5.3593947036569986E-2</v>
      </c>
      <c r="AA1029" s="11">
        <v>0</v>
      </c>
      <c r="AB1029" s="11">
        <v>6.9356872635561159E-2</v>
      </c>
      <c r="AC1029" s="11">
        <v>2.4420519033585181E-2</v>
      </c>
      <c r="AD1029" s="11">
        <v>0.22493189681763956</v>
      </c>
      <c r="AE1029" s="11">
        <v>0.40937352505045022</v>
      </c>
      <c r="AF1029" s="11">
        <v>0.34127405909832503</v>
      </c>
      <c r="AG1029" s="11">
        <v>0.29051894688784052</v>
      </c>
      <c r="AH1029" s="11">
        <v>0.13239993912646478</v>
      </c>
      <c r="AI1029" s="11">
        <v>0.11733373915690154</v>
      </c>
      <c r="AJ1029" s="11">
        <v>1.2935626236493684E-2</v>
      </c>
      <c r="AK1029" s="11">
        <v>0.30543296301932737</v>
      </c>
      <c r="AL1029" s="11">
        <v>0.14137878557297215</v>
      </c>
      <c r="AS1029" s="1"/>
      <c r="AT1029" s="1"/>
    </row>
    <row r="1030" spans="17:46" x14ac:dyDescent="0.2">
      <c r="Q1030" s="2">
        <v>79</v>
      </c>
      <c r="R1030" s="1" t="s">
        <v>78</v>
      </c>
      <c r="S1030" s="11">
        <v>3.0073344420280586E-2</v>
      </c>
      <c r="T1030" s="11">
        <v>0.20156922945716602</v>
      </c>
      <c r="U1030" s="11">
        <v>0.38647605645814676</v>
      </c>
      <c r="V1030" s="11">
        <v>0.38188136966440661</v>
      </c>
      <c r="W1030" s="11">
        <v>9.8192130450194967E-2</v>
      </c>
      <c r="X1030" s="11">
        <v>0.44363700815313717</v>
      </c>
      <c r="Y1030" s="11">
        <v>0.21978021978021978</v>
      </c>
      <c r="Z1030" s="11">
        <v>9.0216235377525697E-2</v>
      </c>
      <c r="AA1030" s="11">
        <v>0.11804324707550513</v>
      </c>
      <c r="AB1030" s="11">
        <v>3.0131159163417229E-2</v>
      </c>
      <c r="AC1030" s="11">
        <v>3.1570193398507591E-2</v>
      </c>
      <c r="AD1030" s="11">
        <v>0.18305740487134639</v>
      </c>
      <c r="AE1030" s="11">
        <v>0.41848924082385325</v>
      </c>
      <c r="AF1030" s="11">
        <v>0.3668831609062928</v>
      </c>
      <c r="AG1030" s="11">
        <v>0.40773085182534002</v>
      </c>
      <c r="AH1030" s="11">
        <v>0.23722261989978524</v>
      </c>
      <c r="AI1030" s="11">
        <v>0.10450966356478167</v>
      </c>
      <c r="AJ1030" s="11">
        <v>0.1168217609162491</v>
      </c>
      <c r="AK1030" s="11">
        <v>9.4917680744452393E-2</v>
      </c>
      <c r="AL1030" s="11">
        <v>3.8797423049391551E-2</v>
      </c>
      <c r="AS1030" s="1"/>
      <c r="AT1030" s="1"/>
    </row>
    <row r="1031" spans="17:46" x14ac:dyDescent="0.2">
      <c r="Q1031" s="2">
        <v>80</v>
      </c>
      <c r="R1031" s="1" t="s">
        <v>79</v>
      </c>
      <c r="S1031" s="11">
        <v>2.4261013748690656E-2</v>
      </c>
      <c r="T1031" s="11">
        <v>0.21344055464482159</v>
      </c>
      <c r="U1031" s="11">
        <v>0.47208691690191784</v>
      </c>
      <c r="V1031" s="11">
        <v>0.29021151470456991</v>
      </c>
      <c r="W1031" s="11">
        <v>0.23794772507260406</v>
      </c>
      <c r="X1031" s="11">
        <v>0.2048402710551791</v>
      </c>
      <c r="Y1031" s="11">
        <v>0.2575024201355276</v>
      </c>
      <c r="Z1031" s="11">
        <v>0.21819941916747337</v>
      </c>
      <c r="AA1031" s="11">
        <v>8.1510164569215879E-2</v>
      </c>
      <c r="AB1031" s="11">
        <v>0</v>
      </c>
      <c r="AC1031" s="11">
        <v>3.5581997214252134E-2</v>
      </c>
      <c r="AD1031" s="11">
        <v>0.22721420819291085</v>
      </c>
      <c r="AE1031" s="11">
        <v>0.42613154529916031</v>
      </c>
      <c r="AF1031" s="11">
        <v>0.31107224929367672</v>
      </c>
      <c r="AG1031" s="11">
        <v>0.27722894541862186</v>
      </c>
      <c r="AH1031" s="11">
        <v>0.26339836996789329</v>
      </c>
      <c r="AI1031" s="11">
        <v>0.17053593479871573</v>
      </c>
      <c r="AJ1031" s="11">
        <v>0.22227710545813781</v>
      </c>
      <c r="AK1031" s="11">
        <v>5.1617683378612E-2</v>
      </c>
      <c r="AL1031" s="11">
        <v>1.4941960978019263E-2</v>
      </c>
      <c r="AS1031" s="1"/>
      <c r="AT1031" s="1"/>
    </row>
    <row r="1032" spans="17:46" x14ac:dyDescent="0.2">
      <c r="Q1032" s="2">
        <v>81</v>
      </c>
      <c r="R1032" s="1" t="s">
        <v>80</v>
      </c>
      <c r="S1032" s="11">
        <v>2.1884924341490752E-2</v>
      </c>
      <c r="T1032" s="11">
        <v>0.21397347281898002</v>
      </c>
      <c r="U1032" s="11">
        <v>0.44655800485708946</v>
      </c>
      <c r="V1032" s="11">
        <v>0.31758359798243974</v>
      </c>
      <c r="W1032" s="11">
        <v>0.32607767819035427</v>
      </c>
      <c r="X1032" s="11">
        <v>0.18651301749893298</v>
      </c>
      <c r="Y1032" s="11">
        <v>8.023900981647461E-2</v>
      </c>
      <c r="Z1032" s="11">
        <v>0.29043960734101582</v>
      </c>
      <c r="AA1032" s="11">
        <v>0.11673068715322236</v>
      </c>
      <c r="AB1032" s="11">
        <v>0</v>
      </c>
      <c r="AC1032" s="11">
        <v>3.4260491245855243E-2</v>
      </c>
      <c r="AD1032" s="11">
        <v>0.2231810597900695</v>
      </c>
      <c r="AE1032" s="11">
        <v>0.4361443747492027</v>
      </c>
      <c r="AF1032" s="11">
        <v>0.30641407421487254</v>
      </c>
      <c r="AG1032" s="11">
        <v>0.34484034027863397</v>
      </c>
      <c r="AH1032" s="11">
        <v>9.7398594501294539E-2</v>
      </c>
      <c r="AI1032" s="11">
        <v>0.19948218468746148</v>
      </c>
      <c r="AJ1032" s="11">
        <v>0.16570090001232893</v>
      </c>
      <c r="AK1032" s="11">
        <v>0.15361854271976327</v>
      </c>
      <c r="AL1032" s="11">
        <v>3.8959437800517818E-2</v>
      </c>
      <c r="AS1032" s="1"/>
      <c r="AT1032" s="1"/>
    </row>
    <row r="1033" spans="17:46" x14ac:dyDescent="0.2">
      <c r="Q1033" s="2">
        <v>82</v>
      </c>
      <c r="R1033" s="1" t="s">
        <v>81</v>
      </c>
      <c r="S1033" s="11">
        <v>1.182490620870208E-2</v>
      </c>
      <c r="T1033" s="11">
        <v>0.12382956602343687</v>
      </c>
      <c r="U1033" s="11">
        <v>0.40683188966761241</v>
      </c>
      <c r="V1033" s="11">
        <v>0.45751363810024864</v>
      </c>
      <c r="W1033" s="11">
        <v>0.29396186440677968</v>
      </c>
      <c r="X1033" s="11">
        <v>0.1361228813559322</v>
      </c>
      <c r="Y1033" s="11">
        <v>0.25688559322033899</v>
      </c>
      <c r="Z1033" s="11">
        <v>0.31302966101694918</v>
      </c>
      <c r="AA1033" s="11">
        <v>0</v>
      </c>
      <c r="AB1033" s="11">
        <v>0</v>
      </c>
      <c r="AC1033" s="11">
        <v>8.9134808853118721E-3</v>
      </c>
      <c r="AD1033" s="11">
        <v>0.12703420523138834</v>
      </c>
      <c r="AE1033" s="11">
        <v>0.39470824949698191</v>
      </c>
      <c r="AF1033" s="11">
        <v>0.46934406438631793</v>
      </c>
      <c r="AG1033" s="11">
        <v>0.59051918735891651</v>
      </c>
      <c r="AH1033" s="11">
        <v>6.2302483069977425E-2</v>
      </c>
      <c r="AI1033" s="11">
        <v>0.109255079006772</v>
      </c>
      <c r="AJ1033" s="11">
        <v>0.10158013544018059</v>
      </c>
      <c r="AK1033" s="11">
        <v>0.12415349887133183</v>
      </c>
      <c r="AL1033" s="11">
        <v>1.218961625282167E-2</v>
      </c>
      <c r="AS1033" s="1"/>
      <c r="AT1033" s="1"/>
    </row>
    <row r="1034" spans="17:46" x14ac:dyDescent="0.2">
      <c r="Q1034" s="2">
        <v>83</v>
      </c>
      <c r="R1034" s="1" t="s">
        <v>82</v>
      </c>
      <c r="S1034" s="11">
        <v>1.4684136318305306E-2</v>
      </c>
      <c r="T1034" s="11">
        <v>0.22631943523308426</v>
      </c>
      <c r="U1034" s="11">
        <v>0.45030041316020891</v>
      </c>
      <c r="V1034" s="11">
        <v>0.30869601528840157</v>
      </c>
      <c r="W1034" s="11">
        <v>0.38374038139846101</v>
      </c>
      <c r="X1034" s="11">
        <v>0.25192372030779525</v>
      </c>
      <c r="Y1034" s="11">
        <v>0.12813650050184008</v>
      </c>
      <c r="Z1034" s="11">
        <v>0.13917698226831715</v>
      </c>
      <c r="AA1034" s="11">
        <v>6.9923051187688184E-2</v>
      </c>
      <c r="AB1034" s="11">
        <v>2.7099364335898293E-2</v>
      </c>
      <c r="AC1034" s="11">
        <v>2.7732835238458535E-2</v>
      </c>
      <c r="AD1034" s="11">
        <v>0.18959174635746201</v>
      </c>
      <c r="AE1034" s="11">
        <v>0.41054242356479836</v>
      </c>
      <c r="AF1034" s="11">
        <v>0.37213299483928108</v>
      </c>
      <c r="AG1034" s="11">
        <v>0.34339920948616603</v>
      </c>
      <c r="AH1034" s="11">
        <v>0.25486166007905137</v>
      </c>
      <c r="AI1034" s="11">
        <v>0.10197628458498023</v>
      </c>
      <c r="AJ1034" s="11">
        <v>0.2007905138339921</v>
      </c>
      <c r="AK1034" s="11">
        <v>6.3241106719367585E-2</v>
      </c>
      <c r="AL1034" s="11">
        <v>3.5731225296442688E-2</v>
      </c>
      <c r="AS1034" s="1"/>
      <c r="AT1034" s="1"/>
    </row>
    <row r="1035" spans="17:46" x14ac:dyDescent="0.2">
      <c r="Q1035" s="2">
        <v>84</v>
      </c>
      <c r="R1035" s="1" t="s">
        <v>83</v>
      </c>
      <c r="S1035" s="11">
        <v>1.6324998827227096E-2</v>
      </c>
      <c r="T1035" s="11">
        <v>0.21117730762615128</v>
      </c>
      <c r="U1035" s="11">
        <v>0.50439138298593189</v>
      </c>
      <c r="V1035" s="11">
        <v>0.26810631056068968</v>
      </c>
      <c r="W1035" s="11">
        <v>0.26277139208173689</v>
      </c>
      <c r="X1035" s="11">
        <v>9.9936143039591321E-2</v>
      </c>
      <c r="Y1035" s="11">
        <v>0.13729246487867178</v>
      </c>
      <c r="Z1035" s="11">
        <v>0.20561941251596424</v>
      </c>
      <c r="AA1035" s="11">
        <v>0.27234993614303959</v>
      </c>
      <c r="AB1035" s="11">
        <v>2.2030651340996167E-2</v>
      </c>
      <c r="AC1035" s="11">
        <v>3.1430825973790925E-2</v>
      </c>
      <c r="AD1035" s="11">
        <v>0.36189389187082788</v>
      </c>
      <c r="AE1035" s="11">
        <v>1.0032237131231527</v>
      </c>
      <c r="AF1035" s="11">
        <v>0.60345156903222841</v>
      </c>
      <c r="AG1035" s="11">
        <v>0.78581291199846171</v>
      </c>
      <c r="AH1035" s="11">
        <v>0.21808923202961583</v>
      </c>
      <c r="AI1035" s="11">
        <v>2.6142486529634804E-2</v>
      </c>
      <c r="AJ1035" s="11">
        <v>5.6475753342646179E-2</v>
      </c>
      <c r="AK1035" s="11">
        <v>0.70801402905510713</v>
      </c>
      <c r="AL1035" s="11">
        <v>0.20546558704453441</v>
      </c>
      <c r="AS1035" s="1"/>
      <c r="AT1035" s="1"/>
    </row>
    <row r="1036" spans="17:46" x14ac:dyDescent="0.2">
      <c r="Q1036" s="2">
        <v>85</v>
      </c>
      <c r="R1036" s="1" t="s">
        <v>84</v>
      </c>
      <c r="S1036" s="11">
        <v>2.2270208523302304E-2</v>
      </c>
      <c r="T1036" s="11">
        <v>0.19852801186408409</v>
      </c>
      <c r="U1036" s="11">
        <v>0.47900738499153284</v>
      </c>
      <c r="V1036" s="11">
        <v>0.30019439462108077</v>
      </c>
      <c r="W1036" s="11">
        <v>0.26906636670416195</v>
      </c>
      <c r="X1036" s="11">
        <v>0.11136107986501688</v>
      </c>
      <c r="Y1036" s="11">
        <v>0.28503937007874014</v>
      </c>
      <c r="Z1036" s="11">
        <v>0.20337457817772778</v>
      </c>
      <c r="AA1036" s="11">
        <v>0.11743532058492688</v>
      </c>
      <c r="AB1036" s="11">
        <v>1.3723284589426323E-2</v>
      </c>
      <c r="AC1036" s="11">
        <v>2.6941648493496274E-2</v>
      </c>
      <c r="AD1036" s="11">
        <v>0.18989706569187376</v>
      </c>
      <c r="AE1036" s="11">
        <v>0.46754388223050075</v>
      </c>
      <c r="AF1036" s="11">
        <v>0.31561740358412921</v>
      </c>
      <c r="AG1036" s="11">
        <v>0.32869232869232867</v>
      </c>
      <c r="AH1036" s="11">
        <v>0.13704613704613705</v>
      </c>
      <c r="AI1036" s="11">
        <v>0.1769041769041769</v>
      </c>
      <c r="AJ1036" s="11">
        <v>0.2031122031122031</v>
      </c>
      <c r="AK1036" s="11">
        <v>0.12912912912912913</v>
      </c>
      <c r="AL1036" s="11">
        <v>2.5116025116025117E-2</v>
      </c>
      <c r="AS1036" s="1"/>
      <c r="AT1036" s="1"/>
    </row>
    <row r="1037" spans="17:46" x14ac:dyDescent="0.2">
      <c r="Q1037" s="2">
        <v>86</v>
      </c>
      <c r="R1037" s="1" t="s">
        <v>85</v>
      </c>
      <c r="S1037" s="11">
        <v>3.2362336888840763E-2</v>
      </c>
      <c r="T1037" s="11">
        <v>0.21760788348042667</v>
      </c>
      <c r="U1037" s="11">
        <v>0.47386431317342576</v>
      </c>
      <c r="V1037" s="11">
        <v>0.27616546645730683</v>
      </c>
      <c r="W1037" s="11">
        <v>0.11360214154257989</v>
      </c>
      <c r="X1037" s="11">
        <v>0.13133679103229046</v>
      </c>
      <c r="Y1037" s="11">
        <v>0.17065417433495064</v>
      </c>
      <c r="Z1037" s="11">
        <v>0.31671407060398193</v>
      </c>
      <c r="AA1037" s="11">
        <v>0.23925046009703865</v>
      </c>
      <c r="AB1037" s="11">
        <v>2.844236238915844E-2</v>
      </c>
      <c r="AC1037" s="11">
        <v>2.7910882560459871E-2</v>
      </c>
      <c r="AD1037" s="11">
        <v>0.20969522251223915</v>
      </c>
      <c r="AE1037" s="11">
        <v>0.45917903567208174</v>
      </c>
      <c r="AF1037" s="11">
        <v>0.30321485925521924</v>
      </c>
      <c r="AG1037" s="11">
        <v>0.34661910669975188</v>
      </c>
      <c r="AH1037" s="11">
        <v>0.15338089330024815</v>
      </c>
      <c r="AI1037" s="11">
        <v>0.13942307692307693</v>
      </c>
      <c r="AJ1037" s="11">
        <v>0.24534739454094293</v>
      </c>
      <c r="AK1037" s="11">
        <v>7.7078163771712158E-2</v>
      </c>
      <c r="AL1037" s="11">
        <v>3.8151364764267989E-2</v>
      </c>
      <c r="AS1037" s="1"/>
      <c r="AT1037" s="1"/>
    </row>
    <row r="1038" spans="17:46" x14ac:dyDescent="0.2">
      <c r="Q1038" s="2">
        <v>87</v>
      </c>
      <c r="R1038" s="1" t="s">
        <v>86</v>
      </c>
      <c r="S1038" s="11">
        <v>1.4194645133871654E-2</v>
      </c>
      <c r="T1038" s="11">
        <v>0.2059862789144557</v>
      </c>
      <c r="U1038" s="11">
        <v>0.4484609313338595</v>
      </c>
      <c r="V1038" s="11">
        <v>0.3313581446178131</v>
      </c>
      <c r="W1038" s="11">
        <v>0.49101796407185627</v>
      </c>
      <c r="X1038" s="11">
        <v>0.21984602224123181</v>
      </c>
      <c r="Y1038" s="11">
        <v>0</v>
      </c>
      <c r="Z1038" s="11">
        <v>0.28913601368691189</v>
      </c>
      <c r="AA1038" s="11">
        <v>0</v>
      </c>
      <c r="AB1038" s="11">
        <v>0</v>
      </c>
      <c r="AC1038" s="11">
        <v>1.231596571366176E-2</v>
      </c>
      <c r="AD1038" s="11">
        <v>8.9137199949043663E-2</v>
      </c>
      <c r="AE1038" s="11">
        <v>0.3713443374765692</v>
      </c>
      <c r="AF1038" s="11">
        <v>0.5272024968607254</v>
      </c>
      <c r="AG1038" s="11">
        <v>0.42039157739194682</v>
      </c>
      <c r="AH1038" s="11">
        <v>0.33542667159216843</v>
      </c>
      <c r="AI1038" s="11">
        <v>6.2800147765053563E-2</v>
      </c>
      <c r="AJ1038" s="11">
        <v>0</v>
      </c>
      <c r="AK1038" s="11">
        <v>0</v>
      </c>
      <c r="AL1038" s="11">
        <v>0.18138160325083119</v>
      </c>
      <c r="AS1038" s="1"/>
      <c r="AT1038" s="1"/>
    </row>
    <row r="1039" spans="17:46" x14ac:dyDescent="0.2">
      <c r="Q1039" s="2">
        <v>88</v>
      </c>
      <c r="R1039" s="1" t="s">
        <v>87</v>
      </c>
      <c r="S1039" s="11">
        <v>2.6525431659725797E-2</v>
      </c>
      <c r="T1039" s="11">
        <v>0.26314865939824994</v>
      </c>
      <c r="U1039" s="11">
        <v>0.48638926582752329</v>
      </c>
      <c r="V1039" s="11">
        <v>0.22393664311450096</v>
      </c>
      <c r="W1039" s="11">
        <v>0.32238147739801543</v>
      </c>
      <c r="X1039" s="11">
        <v>0.25909592061742004</v>
      </c>
      <c r="Y1039" s="11">
        <v>0.22778390297684675</v>
      </c>
      <c r="Z1039" s="11">
        <v>0.12767364939360529</v>
      </c>
      <c r="AA1039" s="11">
        <v>4.3439911797133406E-2</v>
      </c>
      <c r="AB1039" s="11">
        <v>1.9625137816979051E-2</v>
      </c>
      <c r="AC1039" s="11">
        <v>3.0357235078428333E-2</v>
      </c>
      <c r="AD1039" s="11">
        <v>0.26898500917853302</v>
      </c>
      <c r="AE1039" s="11">
        <v>0.44049916196002759</v>
      </c>
      <c r="AF1039" s="11">
        <v>0.26015859378301104</v>
      </c>
      <c r="AG1039" s="11">
        <v>0.41617692545623258</v>
      </c>
      <c r="AH1039" s="11">
        <v>0.21543458088462727</v>
      </c>
      <c r="AI1039" s="11">
        <v>5.6913083823074542E-2</v>
      </c>
      <c r="AJ1039" s="11">
        <v>9.6040828951438298E-2</v>
      </c>
      <c r="AK1039" s="11">
        <v>0.17754407670893907</v>
      </c>
      <c r="AL1039" s="11">
        <v>3.7890504175688212E-2</v>
      </c>
      <c r="AS1039" s="1"/>
      <c r="AT1039" s="1"/>
    </row>
    <row r="1040" spans="17:46" x14ac:dyDescent="0.2">
      <c r="Q1040" s="2">
        <v>89</v>
      </c>
      <c r="R1040" s="1" t="s">
        <v>88</v>
      </c>
      <c r="S1040" s="11">
        <v>5.8792949198442829E-2</v>
      </c>
      <c r="T1040" s="11">
        <v>0.20437289938825351</v>
      </c>
      <c r="U1040" s="11">
        <v>0.42318712672582637</v>
      </c>
      <c r="V1040" s="11">
        <v>0.31364702468747735</v>
      </c>
      <c r="W1040" s="11">
        <v>0.12996092946740695</v>
      </c>
      <c r="X1040" s="11">
        <v>0.21334567139625746</v>
      </c>
      <c r="Y1040" s="11">
        <v>0.22702035780382479</v>
      </c>
      <c r="Z1040" s="11">
        <v>0.14209335800945919</v>
      </c>
      <c r="AA1040" s="11">
        <v>0.24964013983137981</v>
      </c>
      <c r="AB1040" s="11">
        <v>3.7939543491671807E-2</v>
      </c>
      <c r="AC1040" s="11">
        <v>4.749855187341849E-2</v>
      </c>
      <c r="AD1040" s="11">
        <v>0.20029877137892138</v>
      </c>
      <c r="AE1040" s="11">
        <v>0.40406796540755874</v>
      </c>
      <c r="AF1040" s="11">
        <v>0.34813471134010143</v>
      </c>
      <c r="AG1040" s="11">
        <v>0.2433675652545999</v>
      </c>
      <c r="AH1040" s="11">
        <v>0.14858793324775352</v>
      </c>
      <c r="AI1040" s="11">
        <v>0.1524390243902439</v>
      </c>
      <c r="AJ1040" s="11">
        <v>0.34306803594351731</v>
      </c>
      <c r="AK1040" s="11">
        <v>9.7560975609756101E-2</v>
      </c>
      <c r="AL1040" s="11">
        <v>1.4976465554129225E-2</v>
      </c>
      <c r="AS1040" s="1"/>
      <c r="AT1040" s="1"/>
    </row>
    <row r="1041" spans="17:46" x14ac:dyDescent="0.2">
      <c r="Q1041" s="2">
        <v>90</v>
      </c>
      <c r="R1041" s="1" t="s">
        <v>89</v>
      </c>
      <c r="S1041" s="11">
        <v>5.0137666134131002E-2</v>
      </c>
      <c r="T1041" s="11">
        <v>0.23804344131343688</v>
      </c>
      <c r="U1041" s="11">
        <v>0.49137745447953135</v>
      </c>
      <c r="V1041" s="11">
        <v>0.22044143807290073</v>
      </c>
      <c r="W1041" s="11">
        <v>0.18587570621468927</v>
      </c>
      <c r="X1041" s="11">
        <v>0.17367231638418079</v>
      </c>
      <c r="Y1041" s="11">
        <v>0.29774011299435027</v>
      </c>
      <c r="Z1041" s="11">
        <v>0.26135593220338982</v>
      </c>
      <c r="AA1041" s="11">
        <v>4.9378531073446329E-2</v>
      </c>
      <c r="AB1041" s="11">
        <v>3.1977401129943503E-2</v>
      </c>
      <c r="AC1041" s="11">
        <v>5.6685440979943408E-2</v>
      </c>
      <c r="AD1041" s="11">
        <v>0.24924388752725521</v>
      </c>
      <c r="AE1041" s="11">
        <v>0.46061993107067689</v>
      </c>
      <c r="AF1041" s="11">
        <v>0.23345074042212446</v>
      </c>
      <c r="AG1041" s="11">
        <v>0.28872768922401448</v>
      </c>
      <c r="AH1041" s="11">
        <v>7.2539849193471409E-2</v>
      </c>
      <c r="AI1041" s="11">
        <v>0.33683306289968501</v>
      </c>
      <c r="AJ1041" s="11">
        <v>0.21294263625083515</v>
      </c>
      <c r="AK1041" s="11">
        <v>7.1871719003531551E-2</v>
      </c>
      <c r="AL1041" s="11">
        <v>1.7085043428462347E-2</v>
      </c>
      <c r="AS1041" s="1"/>
      <c r="AT1041" s="1"/>
    </row>
    <row r="1042" spans="17:46" x14ac:dyDescent="0.2">
      <c r="Q1042" s="2">
        <v>91</v>
      </c>
      <c r="R1042" s="1" t="s">
        <v>90</v>
      </c>
      <c r="S1042" s="11">
        <v>4.173675807605963E-2</v>
      </c>
      <c r="T1042" s="11">
        <v>0.1923634517393884</v>
      </c>
      <c r="U1042" s="11">
        <v>0.46075594731980646</v>
      </c>
      <c r="V1042" s="11">
        <v>0.3051438428647455</v>
      </c>
      <c r="W1042" s="11">
        <v>0.27246079437197712</v>
      </c>
      <c r="X1042" s="11">
        <v>0.12882896086765352</v>
      </c>
      <c r="Y1042" s="11">
        <v>0.1937564121354243</v>
      </c>
      <c r="Z1042" s="11">
        <v>0.20035175142899017</v>
      </c>
      <c r="AA1042" s="11">
        <v>0.12091455371537446</v>
      </c>
      <c r="AB1042" s="11">
        <v>8.3687527480580393E-2</v>
      </c>
      <c r="AC1042" s="11">
        <v>3.8421395929715302E-2</v>
      </c>
      <c r="AD1042" s="11">
        <v>0.42978109210054893</v>
      </c>
      <c r="AE1042" s="11">
        <v>0.81913704013480593</v>
      </c>
      <c r="AF1042" s="11">
        <v>0.71266047183492987</v>
      </c>
      <c r="AG1042" s="11">
        <v>0.38880515919819919</v>
      </c>
      <c r="AH1042" s="11">
        <v>0.72597247285898758</v>
      </c>
      <c r="AI1042" s="11">
        <v>0.30334281621787995</v>
      </c>
      <c r="AJ1042" s="11">
        <v>0.35042426430763673</v>
      </c>
      <c r="AK1042" s="11">
        <v>1.0290666185231992E-2</v>
      </c>
      <c r="AL1042" s="11">
        <v>0.22116462123206451</v>
      </c>
      <c r="AS1042" s="1"/>
      <c r="AT1042" s="1"/>
    </row>
    <row r="1043" spans="17:46" x14ac:dyDescent="0.2">
      <c r="Q1043" s="2">
        <v>92</v>
      </c>
      <c r="R1043" s="1" t="s">
        <v>91</v>
      </c>
      <c r="S1043" s="11">
        <v>4.1950030723086056E-2</v>
      </c>
      <c r="T1043" s="11">
        <v>0.24788323144377675</v>
      </c>
      <c r="U1043" s="11">
        <v>0.49272539809829302</v>
      </c>
      <c r="V1043" s="11">
        <v>0.21744133973484414</v>
      </c>
      <c r="W1043" s="11">
        <v>0.20506454816285999</v>
      </c>
      <c r="X1043" s="11">
        <v>2.3957298907646474E-2</v>
      </c>
      <c r="Y1043" s="11">
        <v>0.25434458788480635</v>
      </c>
      <c r="Z1043" s="11">
        <v>0.39870903674280039</v>
      </c>
      <c r="AA1043" s="11">
        <v>0.10700099304865938</v>
      </c>
      <c r="AB1043" s="11">
        <v>1.0923535253227408E-2</v>
      </c>
      <c r="AC1043" s="11">
        <v>5.3803181108508978E-2</v>
      </c>
      <c r="AD1043" s="11">
        <v>0.25602963179807442</v>
      </c>
      <c r="AE1043" s="11">
        <v>0.46892076502732238</v>
      </c>
      <c r="AF1043" s="11">
        <v>0.22124642206609418</v>
      </c>
      <c r="AG1043" s="11">
        <v>0.13345424317992896</v>
      </c>
      <c r="AH1043" s="11">
        <v>5.3653744426811756E-2</v>
      </c>
      <c r="AI1043" s="11">
        <v>0.32554976195873953</v>
      </c>
      <c r="AJ1043" s="11">
        <v>0.34512204337640745</v>
      </c>
      <c r="AK1043" s="11">
        <v>0.11093478425149247</v>
      </c>
      <c r="AL1043" s="11">
        <v>3.1285422806619813E-2</v>
      </c>
      <c r="AS1043" s="1"/>
      <c r="AT1043" s="1"/>
    </row>
    <row r="1044" spans="17:46" x14ac:dyDescent="0.2">
      <c r="Q1044" s="2">
        <v>93</v>
      </c>
      <c r="R1044" s="1" t="s">
        <v>92</v>
      </c>
      <c r="S1044" s="11">
        <v>3.46037565493372E-2</v>
      </c>
      <c r="T1044" s="11">
        <v>0.23641910286050424</v>
      </c>
      <c r="U1044" s="11">
        <v>0.43438350729832148</v>
      </c>
      <c r="V1044" s="11">
        <v>0.29459363329183708</v>
      </c>
      <c r="W1044" s="11">
        <v>9.6066416287803907E-2</v>
      </c>
      <c r="X1044" s="11">
        <v>0.44139157936351059</v>
      </c>
      <c r="Y1044" s="11">
        <v>0.10891480529748962</v>
      </c>
      <c r="Z1044" s="11">
        <v>0.15398300059300257</v>
      </c>
      <c r="AA1044" s="11">
        <v>0.18501680173947421</v>
      </c>
      <c r="AB1044" s="11">
        <v>1.4627396718719115E-2</v>
      </c>
      <c r="AC1044" s="11">
        <v>3.1299695690586042E-2</v>
      </c>
      <c r="AD1044" s="11">
        <v>0.23401884755080005</v>
      </c>
      <c r="AE1044" s="11">
        <v>0.43132914498871111</v>
      </c>
      <c r="AF1044" s="11">
        <v>0.30335231176990279</v>
      </c>
      <c r="AG1044" s="11">
        <v>0.54477026815116825</v>
      </c>
      <c r="AH1044" s="11">
        <v>0.13250744864356281</v>
      </c>
      <c r="AI1044" s="11">
        <v>0.13329151638701583</v>
      </c>
      <c r="AJ1044" s="11">
        <v>7.4486435628038264E-2</v>
      </c>
      <c r="AK1044" s="11">
        <v>0.10679002665830328</v>
      </c>
      <c r="AL1044" s="11">
        <v>8.1543045319115576E-3</v>
      </c>
      <c r="AS1044" s="1"/>
      <c r="AT1044" s="1"/>
    </row>
    <row r="1045" spans="17:46" x14ac:dyDescent="0.2">
      <c r="Q1045" s="2">
        <v>94</v>
      </c>
      <c r="R1045" s="1" t="s">
        <v>93</v>
      </c>
      <c r="S1045" s="11">
        <v>4.2643152702238764E-2</v>
      </c>
      <c r="T1045" s="11">
        <v>0.24654126688711009</v>
      </c>
      <c r="U1045" s="11">
        <v>0.38464364659186046</v>
      </c>
      <c r="V1045" s="11">
        <v>0.32617193381879067</v>
      </c>
      <c r="W1045" s="11">
        <v>0.16836158192090395</v>
      </c>
      <c r="X1045" s="11">
        <v>0.10437853107344633</v>
      </c>
      <c r="Y1045" s="11">
        <v>0.39279661016949152</v>
      </c>
      <c r="Z1045" s="11">
        <v>0.16935028248587572</v>
      </c>
      <c r="AA1045" s="11">
        <v>0.16511299435028248</v>
      </c>
      <c r="AB1045" s="11">
        <v>0</v>
      </c>
      <c r="AC1045" s="11">
        <v>2.2692223976881719E-2</v>
      </c>
      <c r="AD1045" s="11">
        <v>0.20309077352697363</v>
      </c>
      <c r="AE1045" s="11">
        <v>0.4144526311402148</v>
      </c>
      <c r="AF1045" s="11">
        <v>0.35976437135592987</v>
      </c>
      <c r="AG1045" s="11">
        <v>0.25551020408163266</v>
      </c>
      <c r="AH1045" s="11">
        <v>0.12591836734693879</v>
      </c>
      <c r="AI1045" s="11">
        <v>0.30265306122448982</v>
      </c>
      <c r="AJ1045" s="11">
        <v>0.20285714285714285</v>
      </c>
      <c r="AK1045" s="11">
        <v>8.408163265306122E-2</v>
      </c>
      <c r="AL1045" s="11">
        <v>2.8979591836734694E-2</v>
      </c>
      <c r="AS1045" s="1"/>
      <c r="AT1045" s="1"/>
    </row>
    <row r="1046" spans="17:46" x14ac:dyDescent="0.2">
      <c r="Q1046" s="2">
        <v>95</v>
      </c>
      <c r="R1046" s="1" t="s">
        <v>94</v>
      </c>
      <c r="S1046" s="11">
        <v>2.5534686498916669E-2</v>
      </c>
      <c r="T1046" s="11">
        <v>0.22160412595871382</v>
      </c>
      <c r="U1046" s="11">
        <v>0.42402068296314022</v>
      </c>
      <c r="V1046" s="11">
        <v>0.32884050457922931</v>
      </c>
      <c r="W1046" s="11">
        <v>0.26392503904216552</v>
      </c>
      <c r="X1046" s="11">
        <v>8.0166579906298802E-2</v>
      </c>
      <c r="Y1046" s="11">
        <v>0.34903695991671002</v>
      </c>
      <c r="Z1046" s="11">
        <v>7.0796460176991149E-2</v>
      </c>
      <c r="AA1046" s="11">
        <v>0.21967725143154607</v>
      </c>
      <c r="AB1046" s="11">
        <v>1.6397709526288391E-2</v>
      </c>
      <c r="AC1046" s="11">
        <v>2.1473008227975116E-2</v>
      </c>
      <c r="AD1046" s="11">
        <v>0.21356937913229304</v>
      </c>
      <c r="AE1046" s="11">
        <v>0.4048521730640936</v>
      </c>
      <c r="AF1046" s="11">
        <v>0.36010543957563823</v>
      </c>
      <c r="AG1046" s="11">
        <v>0.4576913361960091</v>
      </c>
      <c r="AH1046" s="11">
        <v>3.2836574892649656E-2</v>
      </c>
      <c r="AI1046" s="11">
        <v>0.13968173781257892</v>
      </c>
      <c r="AJ1046" s="11">
        <v>0.16064662793634757</v>
      </c>
      <c r="AK1046" s="11">
        <v>7.8050012629451881E-2</v>
      </c>
      <c r="AL1046" s="11">
        <v>0.13109371053296287</v>
      </c>
      <c r="AS1046" s="1"/>
      <c r="AT1046" s="1"/>
    </row>
    <row r="1047" spans="17:46" x14ac:dyDescent="0.2">
      <c r="Q1047" s="2">
        <v>96</v>
      </c>
      <c r="R1047" s="1" t="s">
        <v>95</v>
      </c>
      <c r="S1047" s="11">
        <v>2.1819925668385087E-2</v>
      </c>
      <c r="T1047" s="11">
        <v>0.20690564680493945</v>
      </c>
      <c r="U1047" s="11">
        <v>0.43801702433760942</v>
      </c>
      <c r="V1047" s="11">
        <v>0.33325740318906605</v>
      </c>
      <c r="W1047" s="11">
        <v>0.16538461538461538</v>
      </c>
      <c r="X1047" s="11">
        <v>0.21510989010989012</v>
      </c>
      <c r="Y1047" s="11">
        <v>0.40329670329670331</v>
      </c>
      <c r="Z1047" s="11">
        <v>0.15329670329670331</v>
      </c>
      <c r="AA1047" s="11">
        <v>1.8131868131868133E-2</v>
      </c>
      <c r="AB1047" s="11">
        <v>4.4780219780219781E-2</v>
      </c>
      <c r="AC1047" s="11">
        <v>2.1867032242318497E-2</v>
      </c>
      <c r="AD1047" s="11">
        <v>0.19973204966428315</v>
      </c>
      <c r="AE1047" s="11">
        <v>0.42920347089155803</v>
      </c>
      <c r="AF1047" s="11">
        <v>0.34919744720184032</v>
      </c>
      <c r="AG1047" s="11">
        <v>0.20066492519591547</v>
      </c>
      <c r="AH1047" s="11">
        <v>0.13084777962479222</v>
      </c>
      <c r="AI1047" s="11">
        <v>0.29327950605556874</v>
      </c>
      <c r="AJ1047" s="11">
        <v>0.18879126098313939</v>
      </c>
      <c r="AK1047" s="11">
        <v>0.12253621467584896</v>
      </c>
      <c r="AL1047" s="11">
        <v>6.3880313464735217E-2</v>
      </c>
      <c r="AS1047" s="1"/>
      <c r="AT1047" s="1"/>
    </row>
    <row r="1048" spans="17:46" x14ac:dyDescent="0.2">
      <c r="Q1048" s="2">
        <v>97</v>
      </c>
      <c r="R1048" s="1" t="s">
        <v>96</v>
      </c>
      <c r="S1048" s="11">
        <v>1.509344600447444E-2</v>
      </c>
      <c r="T1048" s="11">
        <v>0.24319018863691599</v>
      </c>
      <c r="U1048" s="11">
        <v>0.45962098126094464</v>
      </c>
      <c r="V1048" s="11">
        <v>0.28209538409766494</v>
      </c>
      <c r="W1048" s="11">
        <v>0.24525185796862098</v>
      </c>
      <c r="X1048" s="11">
        <v>0.1791907514450867</v>
      </c>
      <c r="Y1048" s="11">
        <v>0.16804293971924031</v>
      </c>
      <c r="Z1048" s="11">
        <v>0.21965317919075145</v>
      </c>
      <c r="AA1048" s="11">
        <v>0.18786127167630057</v>
      </c>
      <c r="AB1048" s="11">
        <v>0</v>
      </c>
      <c r="AC1048" s="11">
        <v>2.2614549264916014E-2</v>
      </c>
      <c r="AD1048" s="11">
        <v>0.23064808052583113</v>
      </c>
      <c r="AE1048" s="11">
        <v>0.43639538945162415</v>
      </c>
      <c r="AF1048" s="11">
        <v>0.3103419807576287</v>
      </c>
      <c r="AG1048" s="11">
        <v>0.44818871103622576</v>
      </c>
      <c r="AH1048" s="11">
        <v>0.12721145745577084</v>
      </c>
      <c r="AI1048" s="11">
        <v>0.13198539736029205</v>
      </c>
      <c r="AJ1048" s="11">
        <v>0.21510811569783769</v>
      </c>
      <c r="AK1048" s="11">
        <v>7.7506318449873629E-2</v>
      </c>
      <c r="AL1048" s="11">
        <v>0</v>
      </c>
      <c r="AS1048" s="1"/>
      <c r="AT1048" s="1"/>
    </row>
    <row r="1049" spans="17:46" x14ac:dyDescent="0.2">
      <c r="Q1049" s="2">
        <v>98</v>
      </c>
      <c r="R1049" s="1" t="s">
        <v>97</v>
      </c>
      <c r="S1049" s="11">
        <v>2.2662768613559248E-2</v>
      </c>
      <c r="T1049" s="11">
        <v>0.23014873775634323</v>
      </c>
      <c r="U1049" s="11">
        <v>0.45336918404074461</v>
      </c>
      <c r="V1049" s="11">
        <v>0.29381930958935293</v>
      </c>
      <c r="W1049" s="11">
        <v>0.30916509730069053</v>
      </c>
      <c r="X1049" s="11">
        <v>0.39077212806026368</v>
      </c>
      <c r="Y1049" s="11">
        <v>0.10012554927809166</v>
      </c>
      <c r="Z1049" s="11">
        <v>2.7620841180163214E-2</v>
      </c>
      <c r="AA1049" s="11">
        <v>0.14846202134337727</v>
      </c>
      <c r="AB1049" s="11">
        <v>2.3854362837413684E-2</v>
      </c>
      <c r="AC1049" s="11">
        <v>3.2460811261515107E-2</v>
      </c>
      <c r="AD1049" s="11">
        <v>0.22999160446688366</v>
      </c>
      <c r="AE1049" s="11">
        <v>0.403365113684719</v>
      </c>
      <c r="AF1049" s="11">
        <v>0.33418247058688227</v>
      </c>
      <c r="AG1049" s="11">
        <v>0.25987599645704162</v>
      </c>
      <c r="AH1049" s="11">
        <v>0.31957484499557132</v>
      </c>
      <c r="AI1049" s="11">
        <v>6.5544729849424263E-2</v>
      </c>
      <c r="AJ1049" s="11">
        <v>9.9202834366696191E-2</v>
      </c>
      <c r="AK1049" s="11">
        <v>0.24906997342781223</v>
      </c>
      <c r="AL1049" s="11">
        <v>6.731620903454384E-3</v>
      </c>
      <c r="AS1049" s="1"/>
      <c r="AT1049" s="1"/>
    </row>
    <row r="1050" spans="17:46" x14ac:dyDescent="0.2">
      <c r="Q1050" s="2">
        <v>99</v>
      </c>
      <c r="R1050" s="1" t="s">
        <v>98</v>
      </c>
      <c r="S1050" s="11">
        <v>3.2478131670363702E-2</v>
      </c>
      <c r="T1050" s="11">
        <v>0.23831845549503441</v>
      </c>
      <c r="U1050" s="11">
        <v>0.4319735009058242</v>
      </c>
      <c r="V1050" s="11">
        <v>0.29722991192877768</v>
      </c>
      <c r="W1050" s="11">
        <v>0.17286450662739322</v>
      </c>
      <c r="X1050" s="11">
        <v>0.23877025036818852</v>
      </c>
      <c r="Y1050" s="11">
        <v>9.9779086892488961E-2</v>
      </c>
      <c r="Z1050" s="11">
        <v>0.35824742268041238</v>
      </c>
      <c r="AA1050" s="11">
        <v>0.11008836524300442</v>
      </c>
      <c r="AB1050" s="11">
        <v>2.0250368188512519E-2</v>
      </c>
      <c r="AC1050" s="11">
        <v>3.6637231625873228E-2</v>
      </c>
      <c r="AD1050" s="11">
        <v>0.24207332001070364</v>
      </c>
      <c r="AE1050" s="11">
        <v>0.43511480804595737</v>
      </c>
      <c r="AF1050" s="11">
        <v>0.28617464031746576</v>
      </c>
      <c r="AG1050" s="11">
        <v>0.27086247086247084</v>
      </c>
      <c r="AH1050" s="11">
        <v>0.22750582750582751</v>
      </c>
      <c r="AI1050" s="11">
        <v>0.25221445221445221</v>
      </c>
      <c r="AJ1050" s="11">
        <v>0.19735819735819735</v>
      </c>
      <c r="AK1050" s="11">
        <v>3.3411033411033408E-2</v>
      </c>
      <c r="AL1050" s="11">
        <v>1.8648018648018648E-2</v>
      </c>
      <c r="AS1050" s="1"/>
      <c r="AT1050" s="1"/>
    </row>
    <row r="1051" spans="17:46" x14ac:dyDescent="0.2">
      <c r="Q1051" s="2">
        <v>100</v>
      </c>
      <c r="R1051" s="1" t="s">
        <v>99</v>
      </c>
      <c r="S1051" s="11">
        <v>2.9661634626037166E-2</v>
      </c>
      <c r="T1051" s="11">
        <v>0.1918414469886473</v>
      </c>
      <c r="U1051" s="11">
        <v>0.42515203992979633</v>
      </c>
      <c r="V1051" s="11">
        <v>0.35334487845551921</v>
      </c>
      <c r="W1051" s="11">
        <v>0.21781010418714369</v>
      </c>
      <c r="X1051" s="11">
        <v>0.32376646353449973</v>
      </c>
      <c r="Y1051" s="11">
        <v>0.23589541969726754</v>
      </c>
      <c r="Z1051" s="11">
        <v>0.17928051896992334</v>
      </c>
      <c r="AA1051" s="11">
        <v>4.3247493611165713E-2</v>
      </c>
      <c r="AB1051" s="11">
        <v>0</v>
      </c>
      <c r="AC1051" s="11">
        <v>3.6758465162384991E-2</v>
      </c>
      <c r="AD1051" s="11">
        <v>0.37016712878184227</v>
      </c>
      <c r="AE1051" s="11">
        <v>0.85227448202166145</v>
      </c>
      <c r="AF1051" s="11">
        <v>0.74079992403411121</v>
      </c>
      <c r="AG1051" s="11">
        <v>0.87569719254168787</v>
      </c>
      <c r="AH1051" s="11">
        <v>0.19325293848555244</v>
      </c>
      <c r="AI1051" s="11">
        <v>0.52302441915775477</v>
      </c>
      <c r="AJ1051" s="11">
        <v>0.18443508264894504</v>
      </c>
      <c r="AK1051" s="11">
        <v>0.17893003618037762</v>
      </c>
      <c r="AL1051" s="11">
        <v>4.4660330985682208E-2</v>
      </c>
      <c r="AS1051" s="1"/>
      <c r="AT1051" s="1"/>
    </row>
    <row r="1052" spans="17:46" x14ac:dyDescent="0.2">
      <c r="Q1052" s="1">
        <v>110</v>
      </c>
      <c r="R1052" s="1" t="s">
        <v>318</v>
      </c>
      <c r="S1052" s="11">
        <v>4.3636513191716873E-2</v>
      </c>
      <c r="T1052" s="11">
        <v>0.27844838813602307</v>
      </c>
      <c r="U1052" s="11">
        <v>0.43184793710200359</v>
      </c>
      <c r="V1052" s="11">
        <v>0.24606716157025643</v>
      </c>
      <c r="W1052" s="11">
        <v>0.20075400565504242</v>
      </c>
      <c r="X1052" s="11">
        <v>0.32752120640904808</v>
      </c>
      <c r="Y1052" s="11">
        <v>0.36836317939051211</v>
      </c>
      <c r="Z1052" s="11">
        <v>5.0738297203895694E-2</v>
      </c>
      <c r="AA1052" s="11">
        <v>2.1206409048067861E-2</v>
      </c>
      <c r="AB1052" s="11">
        <v>3.1416902293433864E-2</v>
      </c>
      <c r="AC1052" s="11">
        <v>2.7387462098634255E-2</v>
      </c>
      <c r="AD1052" s="11">
        <v>0.27354808614300152</v>
      </c>
      <c r="AE1052" s="11">
        <v>0.44789177702334981</v>
      </c>
      <c r="AF1052" s="11">
        <v>0.25117267473501437</v>
      </c>
      <c r="AG1052" s="11">
        <v>0.18395155185465556</v>
      </c>
      <c r="AH1052" s="11">
        <v>0.22218016654049963</v>
      </c>
      <c r="AI1052" s="11">
        <v>0.36033308099924299</v>
      </c>
      <c r="AJ1052" s="11">
        <v>6.5859197577592732E-2</v>
      </c>
      <c r="AK1052" s="11">
        <v>6.2641937925813782E-2</v>
      </c>
      <c r="AL1052" s="11">
        <v>0.1050340651021953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Randal O'Toole</cp:lastModifiedBy>
  <dcterms:created xsi:type="dcterms:W3CDTF">2019-05-26T17:00:31Z</dcterms:created>
  <dcterms:modified xsi:type="dcterms:W3CDTF">2019-05-30T06:11:20Z</dcterms:modified>
</cp:coreProperties>
</file>